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H29市民税に関する概要その２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<sst xmlns="http://schemas.openxmlformats.org/spreadsheetml/2006/main" count="93" uniqueCount="69">
  <si>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　　　　　</t>
  </si>
  <si>
    <t>　　　　</t>
  </si>
  <si>
    <t>　　　</t>
  </si>
  <si>
    <t>　　</t>
  </si>
  <si>
    <t>納税義務者数</t>
  </si>
  <si>
    <t>均等割のみを納める者</t>
  </si>
  <si>
    <t>所得割のみを納める者</t>
  </si>
  <si>
    <t>均等割と所得割を納める者</t>
  </si>
  <si>
    <t>納税義務者</t>
  </si>
  <si>
    <t>均等割額</t>
  </si>
  <si>
    <t>所得割額</t>
  </si>
  <si>
    <t>その他所得</t>
  </si>
  <si>
    <t>総所得金額</t>
  </si>
  <si>
    <t>所得控除額</t>
  </si>
  <si>
    <t>課税標準額</t>
  </si>
  <si>
    <t>均等割のみ課税される事業所</t>
  </si>
  <si>
    <t>調定額</t>
  </si>
  <si>
    <t>金融・保険業</t>
  </si>
  <si>
    <t>サービス業</t>
  </si>
  <si>
    <t>均等割を納める者　　　　　　　　　　　　　　　　　　人　　　　　　　　　　　千円</t>
  </si>
  <si>
    <t>所得割を納める者　　　　　　　　　　　　　人　　　　　　　　　　　千円</t>
  </si>
  <si>
    <t>納税義務者　　　　　　　　人</t>
  </si>
  <si>
    <t>法人税割並びに均等割が課税される事業所</t>
  </si>
  <si>
    <t>（７月１日現在、単位：人、千円）</t>
  </si>
  <si>
    <t>　(７月１日現在、単位：千円、％)</t>
  </si>
  <si>
    <t>構成比</t>
  </si>
  <si>
    <t>事業所数</t>
  </si>
  <si>
    <t>事業所数(B)</t>
  </si>
  <si>
    <t>調定額</t>
  </si>
  <si>
    <t>分離課税所得金額</t>
  </si>
  <si>
    <t>調整控除額</t>
  </si>
  <si>
    <t>配当控除額</t>
  </si>
  <si>
    <t>住宅借入金等
特別税額控除額</t>
  </si>
  <si>
    <t>税額調整額</t>
  </si>
  <si>
    <t>配当割額の控除額</t>
  </si>
  <si>
    <t>株式等譲渡所得
割額の控除額</t>
  </si>
  <si>
    <t>寄附金税額控除</t>
  </si>
  <si>
    <t>外国税額控除</t>
  </si>
  <si>
    <t>給与</t>
  </si>
  <si>
    <t>営業</t>
  </si>
  <si>
    <t>農業</t>
  </si>
  <si>
    <t>その他</t>
  </si>
  <si>
    <t>合計</t>
  </si>
  <si>
    <t>　合計</t>
  </si>
  <si>
    <t>区分</t>
  </si>
  <si>
    <t>分離分</t>
  </si>
  <si>
    <t>合計</t>
  </si>
  <si>
    <t>区分</t>
  </si>
  <si>
    <t>建設業</t>
  </si>
  <si>
    <t>製造業</t>
  </si>
  <si>
    <t>運輸・通信業</t>
  </si>
  <si>
    <t>卸売業</t>
  </si>
  <si>
    <t>小売業</t>
  </si>
  <si>
    <t>飲食業</t>
  </si>
  <si>
    <t>不動産業</t>
  </si>
  <si>
    <t>その他</t>
  </si>
  <si>
    <t>合計</t>
  </si>
  <si>
    <t>事業所数（Ａ）</t>
  </si>
  <si>
    <t xml:space="preserve">調定額 </t>
  </si>
  <si>
    <t>法人税割の課税
される事業所割合（B）／（Ａ）</t>
  </si>
  <si>
    <t>（単位：千円、％）</t>
  </si>
  <si>
    <t>参考資料：各年度市町村税課税状況等の調</t>
  </si>
  <si>
    <t>平均税率</t>
  </si>
  <si>
    <t>算出税額</t>
  </si>
  <si>
    <t>所得割額</t>
  </si>
  <si>
    <t xml:space="preserve">５　法人市民税業種別調（平成28年度分） </t>
  </si>
  <si>
    <t xml:space="preserve">３　個人市民税納税義務者等に関する調（平成28年度分） </t>
  </si>
  <si>
    <t xml:space="preserve">４　業種別所得割額調（平成28年度分） </t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</si>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</sst>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0.0_ "/>
    <numFmt numFmtId="180" formatCode="#,##0.0"/>
    <numFmt numFmtId="181" formatCode="#,##0_ "/>
    <numFmt numFmtId="182" formatCode="0.0_);[Red]\(0.0\)"/>
    <numFmt numFmtId="183" formatCode="0.0%"/>
    <numFmt numFmtId="184" formatCode="0.0;[Red]0.0"/>
    <numFmt numFmtId="185" formatCode="0.0_ ;[Red]\-0.0\ "/>
    <numFmt numFmtId="186" formatCode="#,##0.0;[Red]\-#,##0.0"/>
    <numFmt numFmtId="187" formatCode="#,##0.00_);[Red]\(#,##0.00\)"/>
    <numFmt numFmtId="188" formatCode="#,##0.000_);[Red]\(#,##0.000\)"/>
    <numFmt numFmtId="189" formatCode="#,##0.0000_);[Red]\(#,##0.00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center"/>
    </xf>
    <xf numFmtId="186" fontId="5" fillId="0" borderId="34" xfId="0" applyNumberFormat="1" applyFont="1" applyBorder="1" applyAlignment="1">
      <alignment horizontal="right" vertical="center"/>
    </xf>
    <xf numFmtId="186" fontId="5" fillId="0" borderId="17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8" fontId="0" fillId="0" borderId="43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 shrinkToFit="1"/>
    </xf>
    <xf numFmtId="181" fontId="0" fillId="33" borderId="23" xfId="0" applyNumberFormat="1" applyFill="1" applyBorder="1" applyAlignment="1">
      <alignment vertical="center"/>
    </xf>
    <xf numFmtId="176" fontId="0" fillId="33" borderId="23" xfId="0" applyNumberFormat="1" applyFon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 shrinkToFit="1"/>
    </xf>
    <xf numFmtId="176" fontId="0" fillId="33" borderId="28" xfId="0" applyNumberFormat="1" applyFill="1" applyBorder="1" applyAlignment="1">
      <alignment vertical="center"/>
    </xf>
    <xf numFmtId="176" fontId="0" fillId="33" borderId="28" xfId="0" applyNumberFormat="1" applyFont="1" applyFill="1" applyBorder="1" applyAlignment="1">
      <alignment vertical="center"/>
    </xf>
    <xf numFmtId="176" fontId="0" fillId="33" borderId="45" xfId="0" applyNumberFormat="1" applyFill="1" applyBorder="1" applyAlignment="1">
      <alignment vertical="center"/>
    </xf>
    <xf numFmtId="176" fontId="0" fillId="33" borderId="45" xfId="0" applyNumberFormat="1" applyFill="1" applyBorder="1" applyAlignment="1">
      <alignment vertical="center" shrinkToFit="1"/>
    </xf>
    <xf numFmtId="176" fontId="0" fillId="33" borderId="46" xfId="0" applyNumberFormat="1" applyFill="1" applyBorder="1" applyAlignment="1">
      <alignment vertical="center"/>
    </xf>
    <xf numFmtId="176" fontId="0" fillId="33" borderId="46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2"/>
  <sheetViews>
    <sheetView tabSelected="1" view="pageLayout" zoomScaleNormal="130" workbookViewId="0" topLeftCell="A1">
      <selection activeCell="A1" sqref="A1:IV16384"/>
    </sheetView>
  </sheetViews>
  <sheetFormatPr defaultColWidth="9.00390625" defaultRowHeight="13.5"/>
  <cols>
    <col min="1" max="1" width="2.375" style="23" customWidth="1"/>
    <col min="2" max="2" width="11.875" style="23" customWidth="1"/>
    <col min="3" max="7" width="9.625" style="23" customWidth="1"/>
    <col min="8" max="8" width="10.375" style="23" customWidth="1"/>
    <col min="9" max="9" width="10.125" style="23" customWidth="1"/>
    <col min="10" max="10" width="10.375" style="23" customWidth="1"/>
    <col min="11" max="16" width="9.625" style="23" customWidth="1"/>
    <col min="17" max="18" width="8.125" style="23" customWidth="1"/>
    <col min="19" max="16384" width="9.00390625" style="23" customWidth="1"/>
  </cols>
  <sheetData>
    <row r="3" spans="2:10" ht="14.25">
      <c r="B3" s="88" t="s">
        <v>66</v>
      </c>
      <c r="C3" s="88"/>
      <c r="D3" s="88"/>
      <c r="E3" s="88"/>
      <c r="F3" s="88"/>
      <c r="G3" s="88"/>
      <c r="H3" s="88"/>
      <c r="I3" s="88"/>
      <c r="J3" s="100"/>
    </row>
    <row r="4" spans="12:14" ht="14.25" thickBot="1">
      <c r="L4" s="89" t="s">
        <v>23</v>
      </c>
      <c r="M4" s="89"/>
      <c r="N4" s="89"/>
    </row>
    <row r="5" spans="2:14" ht="14.25" customHeight="1">
      <c r="B5" s="90" t="s">
        <v>47</v>
      </c>
      <c r="C5" s="101" t="s">
        <v>5</v>
      </c>
      <c r="D5" s="102"/>
      <c r="E5" s="101" t="s">
        <v>6</v>
      </c>
      <c r="F5" s="102"/>
      <c r="G5" s="101" t="s">
        <v>7</v>
      </c>
      <c r="H5" s="103"/>
      <c r="I5" s="102"/>
      <c r="J5" s="104" t="s">
        <v>43</v>
      </c>
      <c r="K5" s="105"/>
      <c r="L5" s="105"/>
      <c r="M5" s="105"/>
      <c r="N5" s="106"/>
    </row>
    <row r="6" spans="2:14" ht="27" customHeight="1" thickBot="1">
      <c r="B6" s="91"/>
      <c r="C6" s="6" t="s">
        <v>8</v>
      </c>
      <c r="D6" s="5" t="s">
        <v>9</v>
      </c>
      <c r="E6" s="6" t="s">
        <v>8</v>
      </c>
      <c r="F6" s="5" t="s">
        <v>10</v>
      </c>
      <c r="G6" s="6" t="s">
        <v>8</v>
      </c>
      <c r="H6" s="4" t="s">
        <v>9</v>
      </c>
      <c r="I6" s="5" t="s">
        <v>64</v>
      </c>
      <c r="J6" s="107" t="s">
        <v>19</v>
      </c>
      <c r="K6" s="108"/>
      <c r="L6" s="109" t="s">
        <v>20</v>
      </c>
      <c r="M6" s="110"/>
      <c r="N6" s="9" t="s">
        <v>21</v>
      </c>
    </row>
    <row r="7" spans="2:14" ht="14.25" customHeight="1">
      <c r="B7" s="18" t="s">
        <v>38</v>
      </c>
      <c r="C7" s="24">
        <v>1305</v>
      </c>
      <c r="D7" s="25">
        <v>4568</v>
      </c>
      <c r="E7" s="81" t="s">
        <v>68</v>
      </c>
      <c r="F7" s="82" t="s">
        <v>68</v>
      </c>
      <c r="G7" s="24">
        <v>21443</v>
      </c>
      <c r="H7" s="26">
        <v>75050</v>
      </c>
      <c r="I7" s="25">
        <v>2395475</v>
      </c>
      <c r="J7" s="27">
        <f aca="true" t="shared" si="0" ref="J7:K10">G7+C7</f>
        <v>22748</v>
      </c>
      <c r="K7" s="26">
        <f t="shared" si="0"/>
        <v>79618</v>
      </c>
      <c r="L7" s="26">
        <f>G7</f>
        <v>21443</v>
      </c>
      <c r="M7" s="26">
        <f>I7</f>
        <v>2395475</v>
      </c>
      <c r="N7" s="28">
        <v>22748</v>
      </c>
    </row>
    <row r="8" spans="2:14" ht="14.25" customHeight="1">
      <c r="B8" s="19" t="s">
        <v>39</v>
      </c>
      <c r="C8" s="29">
        <v>167</v>
      </c>
      <c r="D8" s="30">
        <v>583</v>
      </c>
      <c r="E8" s="43" t="s">
        <v>68</v>
      </c>
      <c r="F8" s="83" t="s">
        <v>68</v>
      </c>
      <c r="G8" s="29">
        <v>1072</v>
      </c>
      <c r="H8" s="31">
        <v>3753</v>
      </c>
      <c r="I8" s="30">
        <v>134689</v>
      </c>
      <c r="J8" s="32">
        <f t="shared" si="0"/>
        <v>1239</v>
      </c>
      <c r="K8" s="31">
        <f t="shared" si="0"/>
        <v>4336</v>
      </c>
      <c r="L8" s="31">
        <f>G8</f>
        <v>1072</v>
      </c>
      <c r="M8" s="31">
        <f>I8</f>
        <v>134689</v>
      </c>
      <c r="N8" s="30">
        <v>1239</v>
      </c>
    </row>
    <row r="9" spans="2:14" ht="14.25" customHeight="1">
      <c r="B9" s="19" t="s">
        <v>40</v>
      </c>
      <c r="C9" s="29">
        <v>3</v>
      </c>
      <c r="D9" s="30">
        <v>11</v>
      </c>
      <c r="E9" s="43" t="s">
        <v>68</v>
      </c>
      <c r="F9" s="83" t="s">
        <v>68</v>
      </c>
      <c r="G9" s="29">
        <v>9</v>
      </c>
      <c r="H9" s="31">
        <v>31</v>
      </c>
      <c r="I9" s="30">
        <v>904</v>
      </c>
      <c r="J9" s="27">
        <f t="shared" si="0"/>
        <v>12</v>
      </c>
      <c r="K9" s="26">
        <f t="shared" si="0"/>
        <v>42</v>
      </c>
      <c r="L9" s="26">
        <f>G9</f>
        <v>9</v>
      </c>
      <c r="M9" s="26">
        <f>I9</f>
        <v>904</v>
      </c>
      <c r="N9" s="25">
        <v>12</v>
      </c>
    </row>
    <row r="10" spans="2:14" ht="14.25" customHeight="1">
      <c r="B10" s="19" t="s">
        <v>41</v>
      </c>
      <c r="C10" s="29">
        <v>759</v>
      </c>
      <c r="D10" s="30">
        <v>2657</v>
      </c>
      <c r="E10" s="43" t="s">
        <v>68</v>
      </c>
      <c r="F10" s="83" t="s">
        <v>68</v>
      </c>
      <c r="G10" s="29">
        <v>2810</v>
      </c>
      <c r="H10" s="31">
        <v>9835</v>
      </c>
      <c r="I10" s="30">
        <v>298051</v>
      </c>
      <c r="J10" s="32">
        <f t="shared" si="0"/>
        <v>3569</v>
      </c>
      <c r="K10" s="31">
        <f t="shared" si="0"/>
        <v>12492</v>
      </c>
      <c r="L10" s="31">
        <f>G10</f>
        <v>2810</v>
      </c>
      <c r="M10" s="31">
        <f>I10</f>
        <v>298051</v>
      </c>
      <c r="N10" s="30">
        <v>3569</v>
      </c>
    </row>
    <row r="11" spans="2:14" ht="14.25" customHeight="1" thickBot="1">
      <c r="B11" s="16" t="s">
        <v>42</v>
      </c>
      <c r="C11" s="33">
        <f>SUM(C7:C10)</f>
        <v>2234</v>
      </c>
      <c r="D11" s="34">
        <f>SUM(D7:D10)</f>
        <v>7819</v>
      </c>
      <c r="E11" s="84" t="s">
        <v>68</v>
      </c>
      <c r="F11" s="85" t="s">
        <v>68</v>
      </c>
      <c r="G11" s="33">
        <f aca="true" t="shared" si="1" ref="G11:N11">SUM(G7:G10)</f>
        <v>25334</v>
      </c>
      <c r="H11" s="35">
        <f t="shared" si="1"/>
        <v>88669</v>
      </c>
      <c r="I11" s="34">
        <f t="shared" si="1"/>
        <v>2829119</v>
      </c>
      <c r="J11" s="33">
        <f t="shared" si="1"/>
        <v>27568</v>
      </c>
      <c r="K11" s="35">
        <f t="shared" si="1"/>
        <v>96488</v>
      </c>
      <c r="L11" s="35">
        <f t="shared" si="1"/>
        <v>25334</v>
      </c>
      <c r="M11" s="35">
        <f t="shared" si="1"/>
        <v>2829119</v>
      </c>
      <c r="N11" s="34">
        <f t="shared" si="1"/>
        <v>27568</v>
      </c>
    </row>
    <row r="12" ht="14.25" customHeight="1"/>
    <row r="14" spans="2:7" ht="14.25">
      <c r="B14" s="88" t="s">
        <v>67</v>
      </c>
      <c r="C14" s="88"/>
      <c r="D14" s="88"/>
      <c r="E14" s="88"/>
      <c r="F14" s="88"/>
      <c r="G14" s="88"/>
    </row>
    <row r="15" spans="6:8" ht="14.25" thickBot="1">
      <c r="F15" s="89" t="s">
        <v>24</v>
      </c>
      <c r="G15" s="89"/>
      <c r="H15" s="89"/>
    </row>
    <row r="16" spans="2:8" ht="14.25" thickBot="1">
      <c r="B16" s="10" t="s">
        <v>44</v>
      </c>
      <c r="C16" s="7" t="s">
        <v>38</v>
      </c>
      <c r="D16" s="2" t="s">
        <v>39</v>
      </c>
      <c r="E16" s="2" t="s">
        <v>40</v>
      </c>
      <c r="F16" s="2" t="s">
        <v>11</v>
      </c>
      <c r="G16" s="13" t="s">
        <v>45</v>
      </c>
      <c r="H16" s="10" t="s">
        <v>46</v>
      </c>
    </row>
    <row r="17" spans="2:8" ht="16.5" customHeight="1">
      <c r="B17" s="12" t="s">
        <v>4</v>
      </c>
      <c r="C17" s="36">
        <v>21356</v>
      </c>
      <c r="D17" s="37">
        <v>1068</v>
      </c>
      <c r="E17" s="26">
        <v>9</v>
      </c>
      <c r="F17" s="26">
        <v>2676</v>
      </c>
      <c r="G17" s="38">
        <v>225</v>
      </c>
      <c r="H17" s="39">
        <f aca="true" t="shared" si="2" ref="H17:H31">SUM(C17:G17)</f>
        <v>25334</v>
      </c>
    </row>
    <row r="18" spans="2:8" ht="14.25" customHeight="1">
      <c r="B18" s="3" t="s">
        <v>12</v>
      </c>
      <c r="C18" s="40">
        <v>65062989</v>
      </c>
      <c r="D18" s="41">
        <v>3552371</v>
      </c>
      <c r="E18" s="31">
        <v>28637</v>
      </c>
      <c r="F18" s="31">
        <v>6648674</v>
      </c>
      <c r="G18" s="42">
        <v>1232793</v>
      </c>
      <c r="H18" s="39">
        <f t="shared" si="2"/>
        <v>76525464</v>
      </c>
    </row>
    <row r="19" spans="2:8" ht="14.25" customHeight="1">
      <c r="B19" s="22" t="s">
        <v>29</v>
      </c>
      <c r="C19" s="43" t="s">
        <v>68</v>
      </c>
      <c r="D19" s="41" t="s">
        <v>68</v>
      </c>
      <c r="E19" s="41" t="s">
        <v>68</v>
      </c>
      <c r="F19" s="41" t="s">
        <v>68</v>
      </c>
      <c r="G19" s="42">
        <v>1699193</v>
      </c>
      <c r="H19" s="39">
        <f t="shared" si="2"/>
        <v>1699193</v>
      </c>
    </row>
    <row r="20" spans="2:8" ht="14.25" customHeight="1">
      <c r="B20" s="3" t="s">
        <v>13</v>
      </c>
      <c r="C20" s="43">
        <v>23630723</v>
      </c>
      <c r="D20" s="41">
        <v>1206246</v>
      </c>
      <c r="E20" s="31">
        <v>12902</v>
      </c>
      <c r="F20" s="31">
        <v>2593299</v>
      </c>
      <c r="G20" s="42">
        <v>303555</v>
      </c>
      <c r="H20" s="39">
        <f t="shared" si="2"/>
        <v>27746725</v>
      </c>
    </row>
    <row r="21" spans="2:8" ht="14.25" customHeight="1">
      <c r="B21" s="3" t="s">
        <v>14</v>
      </c>
      <c r="C21" s="40">
        <v>41432266</v>
      </c>
      <c r="D21" s="41">
        <v>2346125</v>
      </c>
      <c r="E21" s="31">
        <v>15735</v>
      </c>
      <c r="F21" s="31">
        <v>4055375</v>
      </c>
      <c r="G21" s="42">
        <v>2426080</v>
      </c>
      <c r="H21" s="39">
        <f t="shared" si="2"/>
        <v>50275581</v>
      </c>
    </row>
    <row r="22" spans="2:8" ht="14.25" customHeight="1">
      <c r="B22" s="3" t="s">
        <v>63</v>
      </c>
      <c r="C22" s="40">
        <v>2485074</v>
      </c>
      <c r="D22" s="41">
        <v>140724</v>
      </c>
      <c r="E22" s="31">
        <v>944</v>
      </c>
      <c r="F22" s="31">
        <v>243212</v>
      </c>
      <c r="G22" s="42">
        <v>95690</v>
      </c>
      <c r="H22" s="39">
        <f>SUM(C22:G22)</f>
        <v>2965644</v>
      </c>
    </row>
    <row r="23" spans="2:8" ht="14.25" customHeight="1">
      <c r="B23" s="3" t="s">
        <v>30</v>
      </c>
      <c r="C23" s="40">
        <v>39732</v>
      </c>
      <c r="D23" s="41">
        <v>2321</v>
      </c>
      <c r="E23" s="31">
        <v>37</v>
      </c>
      <c r="F23" s="31">
        <v>6313</v>
      </c>
      <c r="G23" s="42">
        <v>313</v>
      </c>
      <c r="H23" s="39">
        <f t="shared" si="2"/>
        <v>48716</v>
      </c>
    </row>
    <row r="24" spans="2:8" ht="14.25" customHeight="1">
      <c r="B24" s="3" t="s">
        <v>31</v>
      </c>
      <c r="C24" s="40">
        <v>826</v>
      </c>
      <c r="D24" s="40">
        <v>17</v>
      </c>
      <c r="E24" s="40">
        <v>3</v>
      </c>
      <c r="F24" s="40">
        <v>1056</v>
      </c>
      <c r="G24" s="44">
        <v>228</v>
      </c>
      <c r="H24" s="39">
        <f t="shared" si="2"/>
        <v>2130</v>
      </c>
    </row>
    <row r="25" spans="2:8" ht="22.5" customHeight="1">
      <c r="B25" s="15" t="s">
        <v>32</v>
      </c>
      <c r="C25" s="40">
        <v>54047</v>
      </c>
      <c r="D25" s="40">
        <v>1558</v>
      </c>
      <c r="E25" s="40">
        <v>0</v>
      </c>
      <c r="F25" s="40">
        <v>230</v>
      </c>
      <c r="G25" s="44">
        <v>0</v>
      </c>
      <c r="H25" s="39">
        <f>SUM(C25:G25)</f>
        <v>55835</v>
      </c>
    </row>
    <row r="26" spans="2:8" ht="14.25" customHeight="1">
      <c r="B26" s="8" t="s">
        <v>36</v>
      </c>
      <c r="C26" s="40">
        <v>19246</v>
      </c>
      <c r="D26" s="41">
        <v>2536</v>
      </c>
      <c r="E26" s="31">
        <v>0</v>
      </c>
      <c r="F26" s="31">
        <v>1803</v>
      </c>
      <c r="G26" s="42">
        <v>2956</v>
      </c>
      <c r="H26" s="39">
        <f>SUM(C26:G26)</f>
        <v>26541</v>
      </c>
    </row>
    <row r="27" spans="2:8" ht="14.25" customHeight="1">
      <c r="B27" s="8" t="s">
        <v>37</v>
      </c>
      <c r="C27" s="40">
        <v>0</v>
      </c>
      <c r="D27" s="41">
        <v>0</v>
      </c>
      <c r="E27" s="31">
        <v>0</v>
      </c>
      <c r="F27" s="31">
        <v>0</v>
      </c>
      <c r="G27" s="42">
        <v>0</v>
      </c>
      <c r="H27" s="39">
        <f t="shared" si="2"/>
        <v>0</v>
      </c>
    </row>
    <row r="28" spans="2:8" ht="14.25" customHeight="1">
      <c r="B28" s="3" t="s">
        <v>33</v>
      </c>
      <c r="C28" s="40">
        <v>263</v>
      </c>
      <c r="D28" s="41">
        <v>26</v>
      </c>
      <c r="E28" s="31">
        <v>0</v>
      </c>
      <c r="F28" s="31">
        <v>27</v>
      </c>
      <c r="G28" s="42">
        <v>0</v>
      </c>
      <c r="H28" s="39">
        <f t="shared" si="2"/>
        <v>316</v>
      </c>
    </row>
    <row r="29" spans="2:8" ht="14.25" customHeight="1">
      <c r="B29" s="22" t="s">
        <v>34</v>
      </c>
      <c r="C29" s="40">
        <v>298</v>
      </c>
      <c r="D29" s="40">
        <v>15</v>
      </c>
      <c r="E29" s="32">
        <v>0</v>
      </c>
      <c r="F29" s="32">
        <v>859</v>
      </c>
      <c r="G29" s="45">
        <v>438</v>
      </c>
      <c r="H29" s="39">
        <f t="shared" si="2"/>
        <v>1610</v>
      </c>
    </row>
    <row r="30" spans="2:8" ht="19.5" customHeight="1">
      <c r="B30" s="15" t="s">
        <v>35</v>
      </c>
      <c r="C30" s="40">
        <v>377</v>
      </c>
      <c r="D30" s="40">
        <v>0</v>
      </c>
      <c r="E30" s="40">
        <v>0</v>
      </c>
      <c r="F30" s="40">
        <v>53</v>
      </c>
      <c r="G30" s="44">
        <v>947</v>
      </c>
      <c r="H30" s="39">
        <f t="shared" si="2"/>
        <v>1377</v>
      </c>
    </row>
    <row r="31" spans="2:8" ht="14.25" customHeight="1">
      <c r="B31" s="3" t="s">
        <v>64</v>
      </c>
      <c r="C31" s="40">
        <v>2370285</v>
      </c>
      <c r="D31" s="41">
        <v>134251</v>
      </c>
      <c r="E31" s="31">
        <v>904</v>
      </c>
      <c r="F31" s="31">
        <v>232871</v>
      </c>
      <c r="G31" s="42">
        <v>90808</v>
      </c>
      <c r="H31" s="39">
        <f t="shared" si="2"/>
        <v>2829119</v>
      </c>
    </row>
    <row r="32" spans="2:8" ht="14.25" customHeight="1">
      <c r="B32" s="19" t="s">
        <v>25</v>
      </c>
      <c r="C32" s="46">
        <f>C31/H31*100</f>
        <v>83.78173558623728</v>
      </c>
      <c r="D32" s="47">
        <f>D31/H31*100</f>
        <v>4.745328846188513</v>
      </c>
      <c r="E32" s="47">
        <f>E31/H31*100</f>
        <v>0.0319534102312416</v>
      </c>
      <c r="F32" s="48">
        <f>F31/H31*100</f>
        <v>8.231219683583477</v>
      </c>
      <c r="G32" s="49">
        <f>G31/H31*100</f>
        <v>3.209762473759499</v>
      </c>
      <c r="H32" s="39">
        <f>SUM(C32:G32)</f>
        <v>100</v>
      </c>
    </row>
    <row r="33" spans="2:8" ht="14.25" customHeight="1" thickBot="1">
      <c r="B33" s="11" t="s">
        <v>62</v>
      </c>
      <c r="C33" s="50">
        <v>6</v>
      </c>
      <c r="D33" s="50">
        <v>6</v>
      </c>
      <c r="E33" s="50">
        <v>6</v>
      </c>
      <c r="F33" s="50">
        <v>6</v>
      </c>
      <c r="G33" s="51">
        <v>6</v>
      </c>
      <c r="H33" s="52">
        <v>6</v>
      </c>
    </row>
    <row r="34" ht="14.25" customHeight="1"/>
    <row r="39" spans="2:6" ht="14.25">
      <c r="B39" s="88" t="s">
        <v>65</v>
      </c>
      <c r="C39" s="88"/>
      <c r="D39" s="88"/>
      <c r="E39" s="88"/>
      <c r="F39" s="88"/>
    </row>
    <row r="40" spans="2:6" ht="14.25">
      <c r="B40" s="1"/>
      <c r="C40" s="1"/>
      <c r="D40" s="1"/>
      <c r="E40" s="1"/>
      <c r="F40" s="1"/>
    </row>
    <row r="41" spans="2:6" ht="14.25">
      <c r="B41" s="1"/>
      <c r="C41" s="1"/>
      <c r="D41" s="1"/>
      <c r="E41" s="1"/>
      <c r="F41" s="1"/>
    </row>
    <row r="43" spans="3:11" ht="14.25" thickBot="1">
      <c r="C43" s="23" t="s">
        <v>3</v>
      </c>
      <c r="D43" s="23" t="s">
        <v>0</v>
      </c>
      <c r="E43" s="23" t="s">
        <v>1</v>
      </c>
      <c r="F43" s="23" t="s">
        <v>1</v>
      </c>
      <c r="I43" s="23" t="s">
        <v>2</v>
      </c>
      <c r="J43" s="89" t="s">
        <v>60</v>
      </c>
      <c r="K43" s="89"/>
    </row>
    <row r="44" spans="2:11" ht="15.75" customHeight="1">
      <c r="B44" s="90" t="s">
        <v>47</v>
      </c>
      <c r="C44" s="92" t="s">
        <v>57</v>
      </c>
      <c r="D44" s="53"/>
      <c r="E44" s="94" t="s">
        <v>58</v>
      </c>
      <c r="F44" s="54"/>
      <c r="G44" s="96" t="s">
        <v>15</v>
      </c>
      <c r="H44" s="96"/>
      <c r="I44" s="97" t="s">
        <v>22</v>
      </c>
      <c r="J44" s="97"/>
      <c r="K44" s="98" t="s">
        <v>59</v>
      </c>
    </row>
    <row r="45" spans="2:11" ht="17.25" customHeight="1" thickBot="1">
      <c r="B45" s="91"/>
      <c r="C45" s="93"/>
      <c r="D45" s="17" t="s">
        <v>25</v>
      </c>
      <c r="E45" s="95"/>
      <c r="F45" s="21" t="s">
        <v>25</v>
      </c>
      <c r="G45" s="21" t="s">
        <v>26</v>
      </c>
      <c r="H45" s="21" t="s">
        <v>16</v>
      </c>
      <c r="I45" s="14" t="s">
        <v>27</v>
      </c>
      <c r="J45" s="21" t="s">
        <v>28</v>
      </c>
      <c r="K45" s="99"/>
    </row>
    <row r="46" spans="2:11" ht="17.25" customHeight="1">
      <c r="B46" s="18" t="s">
        <v>48</v>
      </c>
      <c r="C46" s="67">
        <v>233</v>
      </c>
      <c r="D46" s="55">
        <f>C46/C57*100</f>
        <v>14.700315457413248</v>
      </c>
      <c r="E46" s="68">
        <v>49412</v>
      </c>
      <c r="F46" s="55">
        <f>E46/E57*100</f>
        <v>8.960994682741761</v>
      </c>
      <c r="G46" s="69">
        <v>117</v>
      </c>
      <c r="H46" s="70">
        <v>7862</v>
      </c>
      <c r="I46" s="71">
        <v>116</v>
      </c>
      <c r="J46" s="70">
        <v>41550</v>
      </c>
      <c r="K46" s="55">
        <f>I46/C46*100</f>
        <v>49.78540772532189</v>
      </c>
    </row>
    <row r="47" spans="2:11" ht="17.25" customHeight="1">
      <c r="B47" s="19" t="s">
        <v>49</v>
      </c>
      <c r="C47" s="72">
        <v>127</v>
      </c>
      <c r="D47" s="55">
        <f>C47/C57*100</f>
        <v>8.012618296529968</v>
      </c>
      <c r="E47" s="73">
        <v>55630</v>
      </c>
      <c r="F47" s="55">
        <f>E47/E57*100</f>
        <v>10.088645150994175</v>
      </c>
      <c r="G47" s="69">
        <v>68</v>
      </c>
      <c r="H47" s="70">
        <v>4623</v>
      </c>
      <c r="I47" s="74">
        <v>59</v>
      </c>
      <c r="J47" s="75">
        <v>51007</v>
      </c>
      <c r="K47" s="55">
        <f aca="true" t="shared" si="3" ref="K47:K55">I47/C47*100</f>
        <v>46.45669291338583</v>
      </c>
    </row>
    <row r="48" spans="2:11" ht="17.25" customHeight="1">
      <c r="B48" s="3" t="s">
        <v>50</v>
      </c>
      <c r="C48" s="72">
        <v>45</v>
      </c>
      <c r="D48" s="55">
        <f>C48/C57*100</f>
        <v>2.8391167192429023</v>
      </c>
      <c r="E48" s="73">
        <v>23600</v>
      </c>
      <c r="F48" s="55">
        <f>E48/E57*100</f>
        <v>4.279921365512538</v>
      </c>
      <c r="G48" s="69">
        <v>22</v>
      </c>
      <c r="H48" s="70">
        <v>1692</v>
      </c>
      <c r="I48" s="74">
        <v>23</v>
      </c>
      <c r="J48" s="75">
        <v>21908</v>
      </c>
      <c r="K48" s="55">
        <f t="shared" si="3"/>
        <v>51.11111111111111</v>
      </c>
    </row>
    <row r="49" spans="2:11" ht="17.25" customHeight="1">
      <c r="B49" s="19" t="s">
        <v>51</v>
      </c>
      <c r="C49" s="72">
        <v>116</v>
      </c>
      <c r="D49" s="55">
        <f>C49/C57*100</f>
        <v>7.318611987381704</v>
      </c>
      <c r="E49" s="73">
        <v>68468</v>
      </c>
      <c r="F49" s="55">
        <f>E49/E57*100</f>
        <v>12.416849832792902</v>
      </c>
      <c r="G49" s="69">
        <v>41</v>
      </c>
      <c r="H49" s="70">
        <v>3413</v>
      </c>
      <c r="I49" s="74">
        <v>75</v>
      </c>
      <c r="J49" s="75">
        <v>65055</v>
      </c>
      <c r="K49" s="55">
        <f t="shared" si="3"/>
        <v>64.65517241379311</v>
      </c>
    </row>
    <row r="50" spans="2:11" ht="17.25" customHeight="1">
      <c r="B50" s="19" t="s">
        <v>52</v>
      </c>
      <c r="C50" s="72">
        <v>316</v>
      </c>
      <c r="D50" s="55">
        <f>C50/C57*100</f>
        <v>19.936908517350158</v>
      </c>
      <c r="E50" s="73">
        <v>158171</v>
      </c>
      <c r="F50" s="55">
        <f>E50/E57*100</f>
        <v>28.68472213154592</v>
      </c>
      <c r="G50" s="69">
        <v>162</v>
      </c>
      <c r="H50" s="70">
        <v>12874</v>
      </c>
      <c r="I50" s="74">
        <v>154</v>
      </c>
      <c r="J50" s="75">
        <v>145297</v>
      </c>
      <c r="K50" s="55">
        <f t="shared" si="3"/>
        <v>48.734177215189874</v>
      </c>
    </row>
    <row r="51" spans="2:11" ht="17.25" customHeight="1">
      <c r="B51" s="19" t="s">
        <v>53</v>
      </c>
      <c r="C51" s="72">
        <v>119</v>
      </c>
      <c r="D51" s="55">
        <f>C51/C57*100</f>
        <v>7.507886435331231</v>
      </c>
      <c r="E51" s="73">
        <v>26678</v>
      </c>
      <c r="F51" s="55">
        <f>E51/E57*100</f>
        <v>4.8381246690315045</v>
      </c>
      <c r="G51" s="69">
        <v>67</v>
      </c>
      <c r="H51" s="70">
        <v>4648</v>
      </c>
      <c r="I51" s="74">
        <v>52</v>
      </c>
      <c r="J51" s="75">
        <v>22030</v>
      </c>
      <c r="K51" s="55">
        <f t="shared" si="3"/>
        <v>43.69747899159664</v>
      </c>
    </row>
    <row r="52" spans="2:11" ht="17.25" customHeight="1">
      <c r="B52" s="3" t="s">
        <v>17</v>
      </c>
      <c r="C52" s="72">
        <v>40</v>
      </c>
      <c r="D52" s="55">
        <f>C52/C57*100</f>
        <v>2.5236593059936907</v>
      </c>
      <c r="E52" s="73">
        <v>28907</v>
      </c>
      <c r="F52" s="55">
        <f>E52/E57*100</f>
        <v>5.242359614952159</v>
      </c>
      <c r="G52" s="69">
        <v>19</v>
      </c>
      <c r="H52" s="70">
        <v>1752</v>
      </c>
      <c r="I52" s="74">
        <v>21</v>
      </c>
      <c r="J52" s="75">
        <v>27154</v>
      </c>
      <c r="K52" s="55">
        <f t="shared" si="3"/>
        <v>52.5</v>
      </c>
    </row>
    <row r="53" spans="2:11" ht="17.25" customHeight="1">
      <c r="B53" s="19" t="s">
        <v>54</v>
      </c>
      <c r="C53" s="72">
        <v>124</v>
      </c>
      <c r="D53" s="55">
        <f>C53/C57*100</f>
        <v>7.823343848580441</v>
      </c>
      <c r="E53" s="73">
        <v>14752</v>
      </c>
      <c r="F53" s="55">
        <f>E53/E57*100</f>
        <v>2.675313558645804</v>
      </c>
      <c r="G53" s="69">
        <v>73</v>
      </c>
      <c r="H53" s="70">
        <v>3377</v>
      </c>
      <c r="I53" s="74">
        <v>51</v>
      </c>
      <c r="J53" s="75">
        <v>11374</v>
      </c>
      <c r="K53" s="55">
        <f t="shared" si="3"/>
        <v>41.12903225806452</v>
      </c>
    </row>
    <row r="54" spans="2:11" ht="17.25" customHeight="1">
      <c r="B54" s="19" t="s">
        <v>18</v>
      </c>
      <c r="C54" s="72">
        <v>424</v>
      </c>
      <c r="D54" s="55">
        <f>C54/C57*100</f>
        <v>26.750788643533124</v>
      </c>
      <c r="E54" s="73">
        <v>114911</v>
      </c>
      <c r="F54" s="55">
        <f>E54/E57*100</f>
        <v>20.839408645441157</v>
      </c>
      <c r="G54" s="69">
        <v>230</v>
      </c>
      <c r="H54" s="70">
        <v>14091</v>
      </c>
      <c r="I54" s="74">
        <v>194</v>
      </c>
      <c r="J54" s="75">
        <v>100820</v>
      </c>
      <c r="K54" s="55">
        <f t="shared" si="3"/>
        <v>45.75471698113208</v>
      </c>
    </row>
    <row r="55" spans="2:11" ht="17.25" customHeight="1" thickBot="1">
      <c r="B55" s="20" t="s">
        <v>55</v>
      </c>
      <c r="C55" s="76">
        <v>41</v>
      </c>
      <c r="D55" s="55">
        <f>C55/C57*100</f>
        <v>2.5867507886435335</v>
      </c>
      <c r="E55" s="77">
        <v>10883</v>
      </c>
      <c r="F55" s="55">
        <f>E55/E57*100</f>
        <v>1.9736603483420747</v>
      </c>
      <c r="G55" s="69">
        <v>21</v>
      </c>
      <c r="H55" s="70">
        <v>754</v>
      </c>
      <c r="I55" s="78">
        <v>20</v>
      </c>
      <c r="J55" s="79">
        <v>10129</v>
      </c>
      <c r="K55" s="55">
        <f t="shared" si="3"/>
        <v>48.78048780487805</v>
      </c>
    </row>
    <row r="56" spans="2:11" ht="17.25" customHeight="1">
      <c r="B56" s="86" t="s">
        <v>56</v>
      </c>
      <c r="C56" s="56"/>
      <c r="D56" s="57"/>
      <c r="E56" s="58"/>
      <c r="F56" s="59"/>
      <c r="G56" s="60"/>
      <c r="H56" s="60"/>
      <c r="I56" s="60"/>
      <c r="J56" s="60"/>
      <c r="K56" s="57"/>
    </row>
    <row r="57" spans="2:11" ht="17.25" customHeight="1" thickBot="1">
      <c r="B57" s="87"/>
      <c r="C57" s="61">
        <f aca="true" t="shared" si="4" ref="C57:J57">SUM(C46:C55)</f>
        <v>1585</v>
      </c>
      <c r="D57" s="62">
        <f>SUM(D46:D55)</f>
        <v>100</v>
      </c>
      <c r="E57" s="63">
        <f t="shared" si="4"/>
        <v>551412</v>
      </c>
      <c r="F57" s="64">
        <f>SUM(F46:F55)</f>
        <v>100</v>
      </c>
      <c r="G57" s="65">
        <f t="shared" si="4"/>
        <v>820</v>
      </c>
      <c r="H57" s="65">
        <f t="shared" si="4"/>
        <v>55086</v>
      </c>
      <c r="I57" s="65">
        <f t="shared" si="4"/>
        <v>765</v>
      </c>
      <c r="J57" s="65">
        <f t="shared" si="4"/>
        <v>496324</v>
      </c>
      <c r="K57" s="62">
        <f>SUM(I57/C57*100)</f>
        <v>48.26498422712934</v>
      </c>
    </row>
    <row r="58" ht="17.25" customHeight="1">
      <c r="J58" s="66"/>
    </row>
    <row r="62" ht="13.5">
      <c r="M62" s="80" t="s">
        <v>61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K44:K45"/>
    <mergeCell ref="B3:J3"/>
    <mergeCell ref="L4:N4"/>
    <mergeCell ref="B5:B6"/>
    <mergeCell ref="C5:D5"/>
    <mergeCell ref="E5:F5"/>
    <mergeCell ref="G5:I5"/>
    <mergeCell ref="J5:N5"/>
    <mergeCell ref="J6:K6"/>
    <mergeCell ref="L6:M6"/>
    <mergeCell ref="B56:B57"/>
    <mergeCell ref="B14:G14"/>
    <mergeCell ref="F15:H15"/>
    <mergeCell ref="B39:F39"/>
    <mergeCell ref="J43:K43"/>
    <mergeCell ref="B44:B45"/>
    <mergeCell ref="C44:C45"/>
    <mergeCell ref="E44:E45"/>
    <mergeCell ref="G44:H44"/>
    <mergeCell ref="I44:J44"/>
  </mergeCells>
  <printOptions/>
  <pageMargins left="0.7874015748031497" right="0.7086614173228347" top="0.9055118110236221" bottom="0.9055118110236221" header="0.5118110236220472" footer="0.6299212598425197"/>
  <pageSetup horizontalDpi="300" verticalDpi="300" orientation="landscape" paperSize="9" r:id="rId1"/>
  <headerFooter differentOddEven="1" scaleWithDoc="0" alignWithMargins="0">
    <oddFooter>&amp;C-  15  -</oddFooter>
    <evenHeader>&amp;C-  16  -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2017-08-31T08:28:16Z</cp:lastPrinted>
  <dcterms:created xsi:type="dcterms:W3CDTF">2001-06-28T08:11:13Z</dcterms:created>
  <dcterms:modified xsi:type="dcterms:W3CDTF">2017-09-05T23:42:51Z</dcterms:modified>
  <cp:category/>
  <cp:version/>
  <cp:contentType/>
  <cp:contentStatus/>
</cp:coreProperties>
</file>