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85" windowWidth="15600" windowHeight="7965" tabRatio="669" activeTab="0"/>
  </bookViews>
  <sheets>
    <sheet name="19固定資産税（家屋）に関する概要その１　31 年" sheetId="1" r:id="rId1"/>
    <sheet name="20固定資産税（家屋）に関する概要その2,　31 年" sheetId="2" r:id="rId2"/>
  </sheets>
  <definedNames>
    <definedName name="_xlnm.Print_Area" localSheetId="0">'19固定資産税（家屋）に関する概要その１　31 年'!$A$1:$AE$30</definedName>
  </definedNames>
  <calcPr fullCalcOnLoad="1"/>
</workbook>
</file>

<file path=xl/sharedStrings.xml><?xml version="1.0" encoding="utf-8"?>
<sst xmlns="http://schemas.openxmlformats.org/spreadsheetml/2006/main" count="140" uniqueCount="79">
  <si>
    <t>区分</t>
  </si>
  <si>
    <t>総数</t>
  </si>
  <si>
    <t>法定免税点未満のもの</t>
  </si>
  <si>
    <t>法定免税点以上のもの</t>
  </si>
  <si>
    <t>床面積（㎡）</t>
  </si>
  <si>
    <t>決定価格（千円）</t>
  </si>
  <si>
    <t>非木造</t>
  </si>
  <si>
    <t>家屋の種類</t>
  </si>
  <si>
    <t>専用住宅</t>
  </si>
  <si>
    <t>共同住宅</t>
  </si>
  <si>
    <t>併用住宅</t>
  </si>
  <si>
    <t>事務所・店舗</t>
  </si>
  <si>
    <t>その他</t>
  </si>
  <si>
    <t>新増築分</t>
  </si>
  <si>
    <t>棟数</t>
  </si>
  <si>
    <t>滅失</t>
  </si>
  <si>
    <t>単位価格</t>
  </si>
  <si>
    <t>②非木造</t>
  </si>
  <si>
    <t>構造</t>
  </si>
  <si>
    <t>住宅・アパート</t>
  </si>
  <si>
    <t>病院・ホテル</t>
  </si>
  <si>
    <t>①②ともに増改築に伴う増加・滅失を含む。</t>
  </si>
  <si>
    <t>単位当り価格（円）</t>
  </si>
  <si>
    <t>（７）固定資産税（家屋）に関する概要</t>
  </si>
  <si>
    <t>合計（千円）</t>
  </si>
  <si>
    <t>認定長期
優良住宅</t>
  </si>
  <si>
    <t>法定免税点以上のもの</t>
  </si>
  <si>
    <t>非木造</t>
  </si>
  <si>
    <t>平成29年度</t>
  </si>
  <si>
    <t>法定免税点
 以上のもの</t>
  </si>
  <si>
    <t>軽減税額（千円）</t>
  </si>
  <si>
    <t>新築住宅</t>
  </si>
  <si>
    <t>一般住宅</t>
  </si>
  <si>
    <t>（第15条の６第１項）</t>
  </si>
  <si>
    <t>３階以上　中高層耐火住宅・準耐火住宅</t>
  </si>
  <si>
    <t>（第15条の６第２項）</t>
  </si>
  <si>
    <t>サービス付き高齢者向け住宅</t>
  </si>
  <si>
    <t>（第15条の８第４項）</t>
  </si>
  <si>
    <t>（第15条の７第１項）</t>
  </si>
  <si>
    <t>耐震改修工事</t>
  </si>
  <si>
    <t>（第15条の９第１項）</t>
  </si>
  <si>
    <t>バリアフリー改修工事</t>
  </si>
  <si>
    <t>（第15条の９第４項、第５項）</t>
  </si>
  <si>
    <t>省エネ（熱損失防止）改修工事</t>
  </si>
  <si>
    <t>既存住宅</t>
  </si>
  <si>
    <t>（第15条の７第２項）</t>
  </si>
  <si>
    <t>（第15条の９第９項）</t>
  </si>
  <si>
    <r>
      <t>平成29年度</t>
    </r>
  </si>
  <si>
    <t>法定免税点未満のもの</t>
  </si>
  <si>
    <t>棟数</t>
  </si>
  <si>
    <t>ア　納税義務者数</t>
  </si>
  <si>
    <t>区分</t>
  </si>
  <si>
    <t>個人</t>
  </si>
  <si>
    <t>法人</t>
  </si>
  <si>
    <t>合計</t>
  </si>
  <si>
    <t>（単位：人）</t>
  </si>
  <si>
    <t>イ　家屋の床面積・評価額・単位価格等</t>
  </si>
  <si>
    <t>床面積
（㎡）</t>
  </si>
  <si>
    <t>　決定価格
（千円）</t>
  </si>
  <si>
    <t>木造</t>
  </si>
  <si>
    <t>総数</t>
  </si>
  <si>
    <t>木造</t>
  </si>
  <si>
    <t>附属家</t>
  </si>
  <si>
    <t>工場・倉庫</t>
  </si>
  <si>
    <t>　　　　　　　　　　　　　　年度
　　区分</t>
  </si>
  <si>
    <t>①木造</t>
  </si>
  <si>
    <t>ウ　新築住宅にかかる軽減税額調</t>
  </si>
  <si>
    <t>単位当たり価格（円）</t>
  </si>
  <si>
    <t>平成28年新増築分（円）</t>
  </si>
  <si>
    <r>
      <t>平成30年度</t>
    </r>
  </si>
  <si>
    <t>平成30年度</t>
  </si>
  <si>
    <t>個数</t>
  </si>
  <si>
    <t>※個数＝戸数</t>
  </si>
  <si>
    <t>注１）附属家とは、物置程度のものをいう。</t>
  </si>
  <si>
    <t>注２）旅館・料亭・ホテル、劇場・病院、工場・倉庫、土蔵はその他</t>
  </si>
  <si>
    <t>エ　家屋の新築・滅失調（１）平成30年中</t>
  </si>
  <si>
    <t>平成29年新増築分（円）</t>
  </si>
  <si>
    <r>
      <t>令和元年度</t>
    </r>
  </si>
  <si>
    <t>令和元年度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</si>
</sst>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vertical="center"/>
      <protection/>
    </xf>
    <xf numFmtId="176" fontId="0" fillId="0" borderId="21" xfId="60" applyNumberFormat="1" applyBorder="1" applyAlignment="1">
      <alignment vertical="center"/>
      <protection/>
    </xf>
    <xf numFmtId="176" fontId="0" fillId="0" borderId="22" xfId="60" applyNumberFormat="1" applyBorder="1" applyAlignment="1">
      <alignment vertical="center"/>
      <protection/>
    </xf>
    <xf numFmtId="176" fontId="0" fillId="0" borderId="23" xfId="60" applyNumberForma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0" fillId="0" borderId="20" xfId="60" applyNumberFormat="1" applyBorder="1" applyAlignment="1">
      <alignment vertical="center"/>
      <protection/>
    </xf>
    <xf numFmtId="176" fontId="0" fillId="0" borderId="24" xfId="60" applyNumberForma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176" fontId="0" fillId="0" borderId="26" xfId="60" applyNumberFormat="1" applyBorder="1" applyAlignment="1">
      <alignment vertical="center"/>
      <protection/>
    </xf>
    <xf numFmtId="176" fontId="0" fillId="0" borderId="25" xfId="60" applyNumberFormat="1" applyBorder="1" applyAlignment="1">
      <alignment vertical="center"/>
      <protection/>
    </xf>
    <xf numFmtId="176" fontId="0" fillId="0" borderId="27" xfId="60" applyNumberFormat="1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176" fontId="0" fillId="0" borderId="29" xfId="60" applyNumberFormat="1" applyBorder="1" applyAlignment="1">
      <alignment vertical="center"/>
      <protection/>
    </xf>
    <xf numFmtId="176" fontId="0" fillId="0" borderId="28" xfId="60" applyNumberFormat="1" applyBorder="1" applyAlignment="1">
      <alignment vertical="center"/>
      <protection/>
    </xf>
    <xf numFmtId="176" fontId="0" fillId="0" borderId="30" xfId="60" applyNumberFormat="1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176" fontId="0" fillId="0" borderId="32" xfId="60" applyNumberFormat="1" applyBorder="1" applyAlignment="1">
      <alignment vertical="center"/>
      <protection/>
    </xf>
    <xf numFmtId="176" fontId="0" fillId="0" borderId="31" xfId="60" applyNumberForma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177" fontId="0" fillId="0" borderId="22" xfId="60" applyNumberFormat="1" applyBorder="1" applyAlignment="1">
      <alignment vertical="center"/>
      <protection/>
    </xf>
    <xf numFmtId="177" fontId="0" fillId="0" borderId="23" xfId="60" applyNumberFormat="1" applyBorder="1" applyAlignment="1">
      <alignment vertical="center"/>
      <protection/>
    </xf>
    <xf numFmtId="177" fontId="0" fillId="0" borderId="25" xfId="60" applyNumberFormat="1" applyBorder="1" applyAlignment="1">
      <alignment vertical="center"/>
      <protection/>
    </xf>
    <xf numFmtId="177" fontId="0" fillId="0" borderId="26" xfId="60" applyNumberFormat="1" applyBorder="1" applyAlignment="1">
      <alignment vertical="center"/>
      <protection/>
    </xf>
    <xf numFmtId="177" fontId="0" fillId="0" borderId="28" xfId="60" applyNumberFormat="1" applyBorder="1" applyAlignment="1">
      <alignment vertical="center"/>
      <protection/>
    </xf>
    <xf numFmtId="177" fontId="0" fillId="0" borderId="29" xfId="60" applyNumberFormat="1" applyBorder="1" applyAlignment="1">
      <alignment vertical="center"/>
      <protection/>
    </xf>
    <xf numFmtId="177" fontId="0" fillId="0" borderId="31" xfId="60" applyNumberFormat="1" applyBorder="1" applyAlignment="1">
      <alignment vertical="center"/>
      <protection/>
    </xf>
    <xf numFmtId="177" fontId="0" fillId="0" borderId="32" xfId="60" applyNumberFormat="1" applyBorder="1" applyAlignment="1">
      <alignment vertical="center"/>
      <protection/>
    </xf>
    <xf numFmtId="177" fontId="3" fillId="0" borderId="31" xfId="60" applyNumberFormat="1" applyFont="1" applyBorder="1" applyAlignment="1">
      <alignment vertical="center"/>
      <protection/>
    </xf>
    <xf numFmtId="0" fontId="0" fillId="0" borderId="33" xfId="60" applyBorder="1" applyAlignment="1">
      <alignment horizontal="center" vertical="center" shrinkToFit="1"/>
      <protection/>
    </xf>
    <xf numFmtId="0" fontId="0" fillId="0" borderId="34" xfId="60" applyBorder="1" applyAlignment="1">
      <alignment horizontal="center" vertical="center" shrinkToFit="1"/>
      <protection/>
    </xf>
    <xf numFmtId="0" fontId="0" fillId="0" borderId="35" xfId="60" applyBorder="1" applyAlignment="1">
      <alignment horizontal="center" vertical="center" shrinkToFit="1"/>
      <protection/>
    </xf>
    <xf numFmtId="176" fontId="0" fillId="0" borderId="36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9" xfId="60" applyNumberFormat="1" applyBorder="1" applyAlignment="1">
      <alignment vertical="center"/>
      <protection/>
    </xf>
    <xf numFmtId="0" fontId="0" fillId="0" borderId="37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177" fontId="0" fillId="0" borderId="38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7" fontId="0" fillId="0" borderId="33" xfId="60" applyNumberFormat="1" applyBorder="1" applyAlignment="1">
      <alignment vertical="center"/>
      <protection/>
    </xf>
    <xf numFmtId="176" fontId="0" fillId="0" borderId="18" xfId="60" applyNumberFormat="1" applyBorder="1" applyAlignment="1">
      <alignment vertical="center"/>
      <protection/>
    </xf>
    <xf numFmtId="176" fontId="0" fillId="0" borderId="38" xfId="60" applyNumberFormat="1" applyBorder="1" applyAlignment="1">
      <alignment vertical="center"/>
      <protection/>
    </xf>
    <xf numFmtId="176" fontId="0" fillId="0" borderId="39" xfId="60" applyNumberFormat="1" applyBorder="1" applyAlignment="1">
      <alignment vertical="center"/>
      <protection/>
    </xf>
    <xf numFmtId="176" fontId="0" fillId="0" borderId="40" xfId="60" applyNumberFormat="1" applyBorder="1" applyAlignment="1">
      <alignment vertical="center"/>
      <protection/>
    </xf>
    <xf numFmtId="176" fontId="0" fillId="0" borderId="33" xfId="60" applyNumberFormat="1" applyBorder="1" applyAlignment="1">
      <alignment vertical="center"/>
      <protection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0" fillId="0" borderId="42" xfId="42" applyNumberFormat="1" applyFont="1" applyFill="1" applyBorder="1" applyAlignment="1">
      <alignment horizontal="right" vertical="center"/>
    </xf>
    <xf numFmtId="38" fontId="0" fillId="0" borderId="24" xfId="42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38" fontId="0" fillId="0" borderId="43" xfId="42" applyNumberFormat="1" applyFont="1" applyFill="1" applyBorder="1" applyAlignment="1">
      <alignment horizontal="right" vertical="center"/>
    </xf>
    <xf numFmtId="38" fontId="0" fillId="0" borderId="48" xfId="42" applyNumberFormat="1" applyFont="1" applyFill="1" applyBorder="1" applyAlignment="1">
      <alignment horizontal="right" vertical="center"/>
    </xf>
    <xf numFmtId="38" fontId="0" fillId="0" borderId="71" xfId="42" applyNumberFormat="1" applyFont="1" applyFill="1" applyBorder="1" applyAlignment="1">
      <alignment horizontal="right" vertical="center"/>
    </xf>
    <xf numFmtId="38" fontId="0" fillId="0" borderId="72" xfId="42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75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>
      <alignment horizontal="right" vertical="center"/>
    </xf>
    <xf numFmtId="38" fontId="0" fillId="0" borderId="76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horizontal="right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0" fillId="0" borderId="73" xfId="42" applyNumberFormat="1" applyFont="1" applyFill="1" applyBorder="1" applyAlignment="1">
      <alignment horizontal="right" vertical="center"/>
    </xf>
    <xf numFmtId="38" fontId="0" fillId="0" borderId="74" xfId="4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8" fontId="0" fillId="0" borderId="18" xfId="0" applyNumberFormat="1" applyFont="1" applyFill="1" applyBorder="1" applyAlignment="1">
      <alignment horizontal="right" vertical="center"/>
    </xf>
    <xf numFmtId="38" fontId="0" fillId="0" borderId="83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38" fontId="0" fillId="0" borderId="15" xfId="42" applyNumberFormat="1" applyFont="1" applyFill="1" applyBorder="1" applyAlignment="1">
      <alignment horizontal="right" vertical="center"/>
    </xf>
    <xf numFmtId="38" fontId="0" fillId="0" borderId="30" xfId="42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84" xfId="0" applyFont="1" applyFill="1" applyBorder="1" applyAlignment="1">
      <alignment horizontal="center" vertical="center" textRotation="255" wrapText="1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85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86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right" vertical="center"/>
    </xf>
    <xf numFmtId="38" fontId="0" fillId="0" borderId="40" xfId="0" applyNumberFormat="1" applyFont="1" applyFill="1" applyBorder="1" applyAlignment="1">
      <alignment horizontal="right" vertical="center"/>
    </xf>
    <xf numFmtId="38" fontId="0" fillId="0" borderId="80" xfId="0" applyNumberFormat="1" applyFont="1" applyFill="1" applyBorder="1" applyAlignment="1">
      <alignment horizontal="right" vertical="center"/>
    </xf>
    <xf numFmtId="38" fontId="0" fillId="0" borderId="78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textRotation="255" wrapText="1"/>
    </xf>
    <xf numFmtId="0" fontId="0" fillId="0" borderId="89" xfId="0" applyFont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right" vertical="center"/>
    </xf>
    <xf numFmtId="38" fontId="0" fillId="0" borderId="90" xfId="0" applyNumberFormat="1" applyFont="1" applyFill="1" applyBorder="1" applyAlignment="1">
      <alignment horizontal="right" vertical="center"/>
    </xf>
    <xf numFmtId="38" fontId="0" fillId="0" borderId="77" xfId="0" applyNumberFormat="1" applyFont="1" applyFill="1" applyBorder="1" applyAlignment="1">
      <alignment horizontal="right" vertical="center"/>
    </xf>
    <xf numFmtId="38" fontId="0" fillId="0" borderId="72" xfId="0" applyNumberFormat="1" applyFon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6" xfId="0" applyNumberFormat="1" applyFont="1" applyFill="1" applyBorder="1" applyAlignment="1">
      <alignment horizontal="right" vertical="center"/>
    </xf>
    <xf numFmtId="38" fontId="0" fillId="0" borderId="58" xfId="0" applyNumberFormat="1" applyFont="1" applyFill="1" applyBorder="1" applyAlignment="1">
      <alignment horizontal="right" vertical="center"/>
    </xf>
    <xf numFmtId="38" fontId="0" fillId="0" borderId="59" xfId="0" applyNumberFormat="1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38" fontId="0" fillId="0" borderId="57" xfId="0" applyNumberFormat="1" applyFont="1" applyFill="1" applyBorder="1" applyAlignment="1">
      <alignment horizontal="right" vertical="center"/>
    </xf>
    <xf numFmtId="0" fontId="0" fillId="0" borderId="31" xfId="60" applyBorder="1" applyAlignment="1">
      <alignment horizontal="center" vertical="center"/>
      <protection/>
    </xf>
    <xf numFmtId="0" fontId="0" fillId="0" borderId="32" xfId="60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31" xfId="60" applyFont="1" applyFill="1" applyBorder="1" applyAlignment="1">
      <alignment horizontal="center" vertical="center" shrinkToFit="1"/>
      <protection/>
    </xf>
    <xf numFmtId="0" fontId="0" fillId="0" borderId="32" xfId="60" applyFill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0" borderId="21" xfId="60" applyFill="1" applyBorder="1" applyAlignment="1">
      <alignment horizontal="center" vertical="center" shrinkToFit="1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73" xfId="60" applyFont="1" applyBorder="1" applyAlignment="1">
      <alignment horizontal="center" vertical="center"/>
      <protection/>
    </xf>
    <xf numFmtId="0" fontId="0" fillId="0" borderId="74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15" customWidth="1"/>
    <col min="2" max="3" width="4.375" style="15" customWidth="1"/>
    <col min="4" max="4" width="3.375" style="15" customWidth="1"/>
    <col min="5" max="5" width="8.75390625" style="15" customWidth="1"/>
    <col min="6" max="6" width="2.875" style="15" customWidth="1"/>
    <col min="7" max="7" width="6.25390625" style="15" customWidth="1"/>
    <col min="8" max="8" width="5.625" style="15" customWidth="1"/>
    <col min="9" max="9" width="6.875" style="15" customWidth="1"/>
    <col min="10" max="10" width="5.00390625" style="15" customWidth="1"/>
    <col min="11" max="14" width="5.875" style="15" customWidth="1"/>
    <col min="15" max="20" width="5.50390625" style="15" customWidth="1"/>
    <col min="21" max="21" width="1.00390625" style="15" customWidth="1"/>
    <col min="22" max="23" width="5.625" style="15" customWidth="1"/>
    <col min="24" max="24" width="3.00390625" style="15" customWidth="1"/>
    <col min="25" max="25" width="3.50390625" style="15" customWidth="1"/>
    <col min="26" max="27" width="5.625" style="15" customWidth="1"/>
    <col min="28" max="28" width="2.625" style="15" customWidth="1"/>
    <col min="29" max="29" width="3.50390625" style="15" customWidth="1"/>
    <col min="30" max="31" width="5.625" style="15" customWidth="1"/>
    <col min="32" max="33" width="10.25390625" style="15" customWidth="1"/>
    <col min="34" max="16384" width="9.00390625" style="15" customWidth="1"/>
  </cols>
  <sheetData>
    <row r="1" spans="1:3" ht="18.75">
      <c r="A1" s="13" t="s">
        <v>23</v>
      </c>
      <c r="B1" s="13"/>
      <c r="C1" s="13"/>
    </row>
    <row r="2" spans="1:3" ht="24" customHeight="1">
      <c r="A2" s="13"/>
      <c r="B2" s="13"/>
      <c r="C2" s="13"/>
    </row>
    <row r="3" spans="1:23" ht="18" customHeight="1" thickBot="1">
      <c r="A3" s="16" t="s">
        <v>50</v>
      </c>
      <c r="B3" s="16"/>
      <c r="C3" s="16"/>
      <c r="S3" s="72" t="s">
        <v>55</v>
      </c>
      <c r="T3" s="72"/>
      <c r="U3" s="7"/>
      <c r="V3" s="7"/>
      <c r="W3" s="17"/>
    </row>
    <row r="4" spans="1:33" ht="23.25" customHeight="1">
      <c r="A4" s="73" t="s">
        <v>51</v>
      </c>
      <c r="B4" s="73" t="s">
        <v>47</v>
      </c>
      <c r="C4" s="75"/>
      <c r="D4" s="75"/>
      <c r="E4" s="75"/>
      <c r="F4" s="75"/>
      <c r="G4" s="75"/>
      <c r="H4" s="75"/>
      <c r="I4" s="73" t="s">
        <v>69</v>
      </c>
      <c r="J4" s="75"/>
      <c r="K4" s="75"/>
      <c r="L4" s="75"/>
      <c r="M4" s="75"/>
      <c r="N4" s="76"/>
      <c r="O4" s="73" t="s">
        <v>77</v>
      </c>
      <c r="P4" s="75"/>
      <c r="Q4" s="75"/>
      <c r="R4" s="75"/>
      <c r="S4" s="75"/>
      <c r="T4" s="76"/>
      <c r="U4" s="7"/>
      <c r="V4" s="7"/>
      <c r="W4" s="7"/>
      <c r="AB4" s="5"/>
      <c r="AC4" s="5"/>
      <c r="AD4" s="5"/>
      <c r="AE4" s="5"/>
      <c r="AF4" s="5"/>
      <c r="AG4" s="5"/>
    </row>
    <row r="5" spans="1:33" ht="31.5" customHeight="1" thickBot="1">
      <c r="A5" s="74"/>
      <c r="B5" s="74" t="s">
        <v>1</v>
      </c>
      <c r="C5" s="77"/>
      <c r="D5" s="78"/>
      <c r="E5" s="79" t="s">
        <v>2</v>
      </c>
      <c r="F5" s="80"/>
      <c r="G5" s="81" t="s">
        <v>3</v>
      </c>
      <c r="H5" s="80"/>
      <c r="I5" s="74" t="s">
        <v>1</v>
      </c>
      <c r="J5" s="78"/>
      <c r="K5" s="79" t="s">
        <v>2</v>
      </c>
      <c r="L5" s="82"/>
      <c r="M5" s="79" t="s">
        <v>29</v>
      </c>
      <c r="N5" s="83"/>
      <c r="O5" s="74" t="s">
        <v>1</v>
      </c>
      <c r="P5" s="78"/>
      <c r="Q5" s="79" t="s">
        <v>48</v>
      </c>
      <c r="R5" s="82"/>
      <c r="S5" s="84" t="s">
        <v>26</v>
      </c>
      <c r="T5" s="83"/>
      <c r="U5" s="8"/>
      <c r="V5" s="6"/>
      <c r="W5" s="6"/>
      <c r="AB5" s="5"/>
      <c r="AC5" s="5"/>
      <c r="AD5" s="5"/>
      <c r="AE5" s="5"/>
      <c r="AF5" s="5"/>
      <c r="AG5" s="5"/>
    </row>
    <row r="6" spans="1:33" ht="23.25" customHeight="1">
      <c r="A6" s="9" t="s">
        <v>52</v>
      </c>
      <c r="B6" s="85">
        <v>12514</v>
      </c>
      <c r="C6" s="86"/>
      <c r="D6" s="87"/>
      <c r="E6" s="88">
        <v>118</v>
      </c>
      <c r="F6" s="87"/>
      <c r="G6" s="88">
        <v>12396</v>
      </c>
      <c r="H6" s="87"/>
      <c r="I6" s="85">
        <v>12659</v>
      </c>
      <c r="J6" s="87"/>
      <c r="K6" s="88">
        <f>I6-M6</f>
        <v>113</v>
      </c>
      <c r="L6" s="87"/>
      <c r="M6" s="88">
        <v>12546</v>
      </c>
      <c r="N6" s="89"/>
      <c r="O6" s="85">
        <v>12810</v>
      </c>
      <c r="P6" s="87"/>
      <c r="Q6" s="88">
        <f>O6-S6</f>
        <v>104</v>
      </c>
      <c r="R6" s="87"/>
      <c r="S6" s="86">
        <v>12706</v>
      </c>
      <c r="T6" s="89"/>
      <c r="U6" s="18"/>
      <c r="V6" s="18"/>
      <c r="W6" s="18"/>
      <c r="AB6" s="5"/>
      <c r="AC6" s="5"/>
      <c r="AD6" s="5"/>
      <c r="AE6" s="5"/>
      <c r="AF6" s="5"/>
      <c r="AG6" s="5"/>
    </row>
    <row r="7" spans="1:33" ht="23.25" customHeight="1" thickBot="1">
      <c r="A7" s="10" t="s">
        <v>53</v>
      </c>
      <c r="B7" s="90">
        <v>732</v>
      </c>
      <c r="C7" s="91"/>
      <c r="D7" s="92"/>
      <c r="E7" s="93">
        <v>3</v>
      </c>
      <c r="F7" s="92"/>
      <c r="G7" s="93">
        <v>729</v>
      </c>
      <c r="H7" s="92"/>
      <c r="I7" s="90">
        <v>748</v>
      </c>
      <c r="J7" s="92"/>
      <c r="K7" s="93">
        <f>I7-M7</f>
        <v>3</v>
      </c>
      <c r="L7" s="92"/>
      <c r="M7" s="93">
        <v>745</v>
      </c>
      <c r="N7" s="94"/>
      <c r="O7" s="90">
        <v>764</v>
      </c>
      <c r="P7" s="92"/>
      <c r="Q7" s="93">
        <f>O7-S7</f>
        <v>2</v>
      </c>
      <c r="R7" s="92"/>
      <c r="S7" s="91">
        <v>762</v>
      </c>
      <c r="T7" s="94"/>
      <c r="U7" s="18"/>
      <c r="V7" s="18"/>
      <c r="W7" s="18"/>
      <c r="AB7" s="5"/>
      <c r="AC7" s="5"/>
      <c r="AD7" s="5"/>
      <c r="AE7" s="5"/>
      <c r="AF7" s="5"/>
      <c r="AG7" s="5"/>
    </row>
    <row r="8" spans="1:33" ht="23.25" customHeight="1" thickBot="1" thickTop="1">
      <c r="A8" s="11" t="s">
        <v>54</v>
      </c>
      <c r="B8" s="95">
        <v>13068</v>
      </c>
      <c r="C8" s="96"/>
      <c r="D8" s="97"/>
      <c r="E8" s="98">
        <f>E6+E7</f>
        <v>121</v>
      </c>
      <c r="F8" s="97"/>
      <c r="G8" s="98">
        <f>G6+G7</f>
        <v>13125</v>
      </c>
      <c r="H8" s="97"/>
      <c r="I8" s="95">
        <f>I6+I7</f>
        <v>13407</v>
      </c>
      <c r="J8" s="97"/>
      <c r="K8" s="98">
        <f>K6+K7</f>
        <v>116</v>
      </c>
      <c r="L8" s="97"/>
      <c r="M8" s="98">
        <f>M6+M7</f>
        <v>13291</v>
      </c>
      <c r="N8" s="99"/>
      <c r="O8" s="95">
        <f>O6+O7</f>
        <v>13574</v>
      </c>
      <c r="P8" s="97"/>
      <c r="Q8" s="98">
        <f>Q6+Q7</f>
        <v>106</v>
      </c>
      <c r="R8" s="97"/>
      <c r="S8" s="96">
        <f>S6+S7</f>
        <v>13468</v>
      </c>
      <c r="T8" s="99"/>
      <c r="U8" s="18"/>
      <c r="V8" s="18"/>
      <c r="W8" s="18"/>
      <c r="AB8" s="5"/>
      <c r="AC8" s="5"/>
      <c r="AD8" s="5"/>
      <c r="AE8" s="5"/>
      <c r="AF8" s="5"/>
      <c r="AG8" s="5"/>
    </row>
    <row r="9" spans="1:33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AB9" s="5"/>
      <c r="AC9" s="5"/>
      <c r="AD9" s="5"/>
      <c r="AE9" s="5"/>
      <c r="AF9" s="5"/>
      <c r="AG9" s="5"/>
    </row>
    <row r="10" spans="1:33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4" customHeight="1" thickBot="1">
      <c r="A11" s="100" t="s">
        <v>56</v>
      </c>
      <c r="B11" s="100"/>
      <c r="C11" s="100"/>
      <c r="D11" s="100"/>
      <c r="E11" s="100"/>
      <c r="F11" s="100"/>
      <c r="G11" s="5"/>
      <c r="H11" s="5"/>
      <c r="I11" s="5"/>
      <c r="J11" s="5"/>
      <c r="K11" s="5"/>
      <c r="L11" s="5"/>
      <c r="M11" s="5"/>
      <c r="N11" s="101" t="s">
        <v>66</v>
      </c>
      <c r="O11" s="101"/>
      <c r="P11" s="101"/>
      <c r="Q11" s="101"/>
      <c r="R11" s="101"/>
      <c r="S11" s="101"/>
      <c r="T11" s="5"/>
      <c r="U11" s="5"/>
      <c r="V11" s="5"/>
      <c r="W11" s="5"/>
      <c r="X11" s="5"/>
      <c r="Y11" s="5"/>
      <c r="Z11" s="5"/>
      <c r="AA11" s="5"/>
      <c r="AB11" s="102" t="s">
        <v>72</v>
      </c>
      <c r="AC11" s="102"/>
      <c r="AD11" s="102"/>
      <c r="AE11" s="102"/>
      <c r="AF11" s="5"/>
      <c r="AG11" s="5"/>
    </row>
    <row r="12" spans="1:33" ht="22.5" customHeight="1" thickBot="1">
      <c r="A12" s="103" t="s">
        <v>0</v>
      </c>
      <c r="B12" s="104"/>
      <c r="C12" s="104"/>
      <c r="D12" s="104"/>
      <c r="E12" s="104"/>
      <c r="F12" s="104"/>
      <c r="G12" s="105" t="s">
        <v>28</v>
      </c>
      <c r="H12" s="106"/>
      <c r="I12" s="105" t="s">
        <v>70</v>
      </c>
      <c r="J12" s="106"/>
      <c r="K12" s="105" t="s">
        <v>78</v>
      </c>
      <c r="L12" s="106"/>
      <c r="M12" s="5"/>
      <c r="N12" s="107" t="s">
        <v>64</v>
      </c>
      <c r="O12" s="108"/>
      <c r="P12" s="108"/>
      <c r="Q12" s="108"/>
      <c r="R12" s="108"/>
      <c r="S12" s="109"/>
      <c r="T12" s="73" t="s">
        <v>47</v>
      </c>
      <c r="U12" s="75"/>
      <c r="V12" s="75"/>
      <c r="W12" s="76"/>
      <c r="X12" s="73" t="s">
        <v>69</v>
      </c>
      <c r="Y12" s="75"/>
      <c r="Z12" s="75"/>
      <c r="AA12" s="76"/>
      <c r="AB12" s="73" t="s">
        <v>77</v>
      </c>
      <c r="AC12" s="75"/>
      <c r="AD12" s="75"/>
      <c r="AE12" s="76"/>
      <c r="AF12" s="5"/>
      <c r="AG12" s="5"/>
    </row>
    <row r="13" spans="1:33" ht="18.75" customHeight="1" thickBot="1">
      <c r="A13" s="113" t="s">
        <v>49</v>
      </c>
      <c r="B13" s="116" t="s">
        <v>59</v>
      </c>
      <c r="C13" s="117"/>
      <c r="D13" s="120" t="s">
        <v>60</v>
      </c>
      <c r="E13" s="75"/>
      <c r="F13" s="75"/>
      <c r="G13" s="121">
        <v>14432</v>
      </c>
      <c r="H13" s="122"/>
      <c r="I13" s="121">
        <v>14535</v>
      </c>
      <c r="J13" s="122"/>
      <c r="K13" s="121">
        <v>14632</v>
      </c>
      <c r="L13" s="122"/>
      <c r="M13" s="5"/>
      <c r="N13" s="110"/>
      <c r="O13" s="111"/>
      <c r="P13" s="111"/>
      <c r="Q13" s="111"/>
      <c r="R13" s="111"/>
      <c r="S13" s="112"/>
      <c r="T13" s="123" t="s">
        <v>71</v>
      </c>
      <c r="U13" s="124"/>
      <c r="V13" s="125" t="s">
        <v>30</v>
      </c>
      <c r="W13" s="126"/>
      <c r="X13" s="123" t="s">
        <v>71</v>
      </c>
      <c r="Y13" s="124"/>
      <c r="Z13" s="125" t="s">
        <v>30</v>
      </c>
      <c r="AA13" s="126"/>
      <c r="AB13" s="123" t="s">
        <v>71</v>
      </c>
      <c r="AC13" s="124"/>
      <c r="AD13" s="125" t="s">
        <v>30</v>
      </c>
      <c r="AE13" s="126"/>
      <c r="AF13" s="5"/>
      <c r="AG13" s="5"/>
    </row>
    <row r="14" spans="1:33" ht="18.75" customHeight="1" thickBot="1">
      <c r="A14" s="114"/>
      <c r="B14" s="118"/>
      <c r="C14" s="119"/>
      <c r="D14" s="127" t="s">
        <v>26</v>
      </c>
      <c r="E14" s="128"/>
      <c r="F14" s="128"/>
      <c r="G14" s="129">
        <v>14299</v>
      </c>
      <c r="H14" s="130"/>
      <c r="I14" s="131">
        <v>14409</v>
      </c>
      <c r="J14" s="132"/>
      <c r="K14" s="131">
        <v>14517</v>
      </c>
      <c r="L14" s="132"/>
      <c r="M14" s="5"/>
      <c r="N14" s="133" t="s">
        <v>31</v>
      </c>
      <c r="O14" s="134" t="s">
        <v>32</v>
      </c>
      <c r="P14" s="135"/>
      <c r="Q14" s="135"/>
      <c r="R14" s="135"/>
      <c r="S14" s="136"/>
      <c r="T14" s="137">
        <v>1023</v>
      </c>
      <c r="U14" s="138"/>
      <c r="V14" s="138">
        <v>38350</v>
      </c>
      <c r="W14" s="141"/>
      <c r="X14" s="137">
        <v>1019</v>
      </c>
      <c r="Y14" s="138"/>
      <c r="Z14" s="138">
        <v>35124</v>
      </c>
      <c r="AA14" s="141"/>
      <c r="AB14" s="137">
        <v>959</v>
      </c>
      <c r="AC14" s="138"/>
      <c r="AD14" s="138">
        <v>34750</v>
      </c>
      <c r="AE14" s="141"/>
      <c r="AF14" s="5"/>
      <c r="AG14" s="5"/>
    </row>
    <row r="15" spans="1:33" ht="18.75" customHeight="1" thickBot="1">
      <c r="A15" s="114"/>
      <c r="B15" s="143" t="s">
        <v>6</v>
      </c>
      <c r="C15" s="144"/>
      <c r="D15" s="147" t="s">
        <v>60</v>
      </c>
      <c r="E15" s="148"/>
      <c r="F15" s="148"/>
      <c r="G15" s="121">
        <v>5395</v>
      </c>
      <c r="H15" s="122"/>
      <c r="I15" s="149">
        <v>4216</v>
      </c>
      <c r="J15" s="150"/>
      <c r="K15" s="149">
        <v>4176</v>
      </c>
      <c r="L15" s="150"/>
      <c r="M15" s="5"/>
      <c r="N15" s="133"/>
      <c r="O15" s="151" t="s">
        <v>33</v>
      </c>
      <c r="P15" s="152"/>
      <c r="Q15" s="152"/>
      <c r="R15" s="152"/>
      <c r="S15" s="153"/>
      <c r="T15" s="139"/>
      <c r="U15" s="140"/>
      <c r="V15" s="140"/>
      <c r="W15" s="142"/>
      <c r="X15" s="139"/>
      <c r="Y15" s="140"/>
      <c r="Z15" s="140"/>
      <c r="AA15" s="142"/>
      <c r="AB15" s="139"/>
      <c r="AC15" s="140"/>
      <c r="AD15" s="140"/>
      <c r="AE15" s="142"/>
      <c r="AF15" s="5"/>
      <c r="AG15" s="5"/>
    </row>
    <row r="16" spans="1:33" ht="18.75" customHeight="1" thickBot="1">
      <c r="A16" s="115"/>
      <c r="B16" s="145"/>
      <c r="C16" s="146"/>
      <c r="D16" s="154" t="s">
        <v>26</v>
      </c>
      <c r="E16" s="155"/>
      <c r="F16" s="155"/>
      <c r="G16" s="129">
        <v>5384</v>
      </c>
      <c r="H16" s="130"/>
      <c r="I16" s="129">
        <v>4205</v>
      </c>
      <c r="J16" s="130"/>
      <c r="K16" s="129">
        <v>4166</v>
      </c>
      <c r="L16" s="130"/>
      <c r="M16" s="5"/>
      <c r="N16" s="133"/>
      <c r="O16" s="156" t="s">
        <v>34</v>
      </c>
      <c r="P16" s="157"/>
      <c r="Q16" s="157"/>
      <c r="R16" s="157"/>
      <c r="S16" s="158"/>
      <c r="T16" s="139">
        <v>615</v>
      </c>
      <c r="U16" s="140"/>
      <c r="V16" s="140">
        <v>14611</v>
      </c>
      <c r="W16" s="142"/>
      <c r="X16" s="139">
        <v>568</v>
      </c>
      <c r="Y16" s="140"/>
      <c r="Z16" s="140">
        <v>14885</v>
      </c>
      <c r="AA16" s="142"/>
      <c r="AB16" s="139">
        <v>624</v>
      </c>
      <c r="AC16" s="140"/>
      <c r="AD16" s="140">
        <v>15741</v>
      </c>
      <c r="AE16" s="142"/>
      <c r="AF16" s="5"/>
      <c r="AG16" s="5"/>
    </row>
    <row r="17" spans="1:33" ht="18.75" customHeight="1" thickBot="1">
      <c r="A17" s="159" t="s">
        <v>57</v>
      </c>
      <c r="B17" s="116" t="s">
        <v>59</v>
      </c>
      <c r="C17" s="117"/>
      <c r="D17" s="120" t="s">
        <v>60</v>
      </c>
      <c r="E17" s="75"/>
      <c r="F17" s="75"/>
      <c r="G17" s="121">
        <v>1811692</v>
      </c>
      <c r="H17" s="122"/>
      <c r="I17" s="131">
        <v>1834421</v>
      </c>
      <c r="J17" s="132"/>
      <c r="K17" s="131">
        <v>1854591</v>
      </c>
      <c r="L17" s="132"/>
      <c r="M17" s="5"/>
      <c r="N17" s="133"/>
      <c r="O17" s="151" t="s">
        <v>35</v>
      </c>
      <c r="P17" s="152"/>
      <c r="Q17" s="152"/>
      <c r="R17" s="152"/>
      <c r="S17" s="153"/>
      <c r="T17" s="139"/>
      <c r="U17" s="140"/>
      <c r="V17" s="140"/>
      <c r="W17" s="142"/>
      <c r="X17" s="139"/>
      <c r="Y17" s="140"/>
      <c r="Z17" s="140"/>
      <c r="AA17" s="142"/>
      <c r="AB17" s="139"/>
      <c r="AC17" s="140"/>
      <c r="AD17" s="140"/>
      <c r="AE17" s="142"/>
      <c r="AF17" s="5"/>
      <c r="AG17" s="5"/>
    </row>
    <row r="18" spans="1:33" ht="18.75" customHeight="1" thickBot="1">
      <c r="A18" s="160"/>
      <c r="B18" s="118"/>
      <c r="C18" s="119"/>
      <c r="D18" s="127" t="s">
        <v>26</v>
      </c>
      <c r="E18" s="128"/>
      <c r="F18" s="128"/>
      <c r="G18" s="129">
        <v>1802526</v>
      </c>
      <c r="H18" s="130"/>
      <c r="I18" s="129">
        <v>1825674</v>
      </c>
      <c r="J18" s="130"/>
      <c r="K18" s="129">
        <v>1846522</v>
      </c>
      <c r="L18" s="130"/>
      <c r="M18" s="5"/>
      <c r="N18" s="133"/>
      <c r="O18" s="156" t="s">
        <v>36</v>
      </c>
      <c r="P18" s="157"/>
      <c r="Q18" s="157"/>
      <c r="R18" s="157"/>
      <c r="S18" s="158"/>
      <c r="T18" s="139">
        <v>61</v>
      </c>
      <c r="U18" s="140"/>
      <c r="V18" s="140">
        <v>1678</v>
      </c>
      <c r="W18" s="142"/>
      <c r="X18" s="139">
        <v>38</v>
      </c>
      <c r="Y18" s="140"/>
      <c r="Z18" s="140">
        <v>970</v>
      </c>
      <c r="AA18" s="142"/>
      <c r="AB18" s="139">
        <v>14</v>
      </c>
      <c r="AC18" s="140"/>
      <c r="AD18" s="140">
        <v>266</v>
      </c>
      <c r="AE18" s="142"/>
      <c r="AF18" s="5"/>
      <c r="AG18" s="5"/>
    </row>
    <row r="19" spans="1:33" ht="18.75" customHeight="1" thickBot="1">
      <c r="A19" s="160"/>
      <c r="B19" s="143" t="s">
        <v>6</v>
      </c>
      <c r="C19" s="144"/>
      <c r="D19" s="147" t="s">
        <v>60</v>
      </c>
      <c r="E19" s="148"/>
      <c r="F19" s="148"/>
      <c r="G19" s="121">
        <v>1602725</v>
      </c>
      <c r="H19" s="122"/>
      <c r="I19" s="121">
        <v>1607340</v>
      </c>
      <c r="J19" s="122"/>
      <c r="K19" s="121">
        <v>1621199</v>
      </c>
      <c r="L19" s="122"/>
      <c r="M19" s="5"/>
      <c r="N19" s="133"/>
      <c r="O19" s="165" t="s">
        <v>37</v>
      </c>
      <c r="P19" s="166"/>
      <c r="Q19" s="166"/>
      <c r="R19" s="166"/>
      <c r="S19" s="167"/>
      <c r="T19" s="162"/>
      <c r="U19" s="163"/>
      <c r="V19" s="163"/>
      <c r="W19" s="164"/>
      <c r="X19" s="162"/>
      <c r="Y19" s="163"/>
      <c r="Z19" s="163"/>
      <c r="AA19" s="164"/>
      <c r="AB19" s="162"/>
      <c r="AC19" s="163"/>
      <c r="AD19" s="163"/>
      <c r="AE19" s="164"/>
      <c r="AF19" s="5"/>
      <c r="AG19" s="5"/>
    </row>
    <row r="20" spans="1:33" ht="18.75" customHeight="1" thickBot="1">
      <c r="A20" s="161"/>
      <c r="B20" s="145"/>
      <c r="C20" s="146"/>
      <c r="D20" s="154" t="s">
        <v>26</v>
      </c>
      <c r="E20" s="155"/>
      <c r="F20" s="155"/>
      <c r="G20" s="129">
        <v>1602543</v>
      </c>
      <c r="H20" s="130"/>
      <c r="I20" s="168">
        <v>1607158</v>
      </c>
      <c r="J20" s="169"/>
      <c r="K20" s="168">
        <v>1621018</v>
      </c>
      <c r="L20" s="169"/>
      <c r="M20" s="5"/>
      <c r="N20" s="170" t="s">
        <v>25</v>
      </c>
      <c r="O20" s="134" t="s">
        <v>32</v>
      </c>
      <c r="P20" s="135"/>
      <c r="Q20" s="135"/>
      <c r="R20" s="135"/>
      <c r="S20" s="136"/>
      <c r="T20" s="172">
        <v>233</v>
      </c>
      <c r="U20" s="173"/>
      <c r="V20" s="173">
        <v>11264</v>
      </c>
      <c r="W20" s="174"/>
      <c r="X20" s="172">
        <v>221</v>
      </c>
      <c r="Y20" s="173"/>
      <c r="Z20" s="173">
        <v>10466</v>
      </c>
      <c r="AA20" s="174"/>
      <c r="AB20" s="172">
        <v>217</v>
      </c>
      <c r="AC20" s="173"/>
      <c r="AD20" s="173">
        <v>10681</v>
      </c>
      <c r="AE20" s="174"/>
      <c r="AF20" s="5"/>
      <c r="AG20" s="5"/>
    </row>
    <row r="21" spans="1:33" ht="18.75" customHeight="1">
      <c r="A21" s="159" t="s">
        <v>58</v>
      </c>
      <c r="B21" s="116" t="s">
        <v>59</v>
      </c>
      <c r="C21" s="117"/>
      <c r="D21" s="120" t="s">
        <v>60</v>
      </c>
      <c r="E21" s="75"/>
      <c r="F21" s="75"/>
      <c r="G21" s="121">
        <v>43860014</v>
      </c>
      <c r="H21" s="122"/>
      <c r="I21" s="131">
        <v>42698424</v>
      </c>
      <c r="J21" s="132"/>
      <c r="K21" s="131">
        <v>44678284</v>
      </c>
      <c r="L21" s="132"/>
      <c r="M21" s="5"/>
      <c r="N21" s="171"/>
      <c r="O21" s="151" t="s">
        <v>38</v>
      </c>
      <c r="P21" s="152"/>
      <c r="Q21" s="152"/>
      <c r="R21" s="152"/>
      <c r="S21" s="153"/>
      <c r="T21" s="139"/>
      <c r="U21" s="140"/>
      <c r="V21" s="140"/>
      <c r="W21" s="142"/>
      <c r="X21" s="139"/>
      <c r="Y21" s="140"/>
      <c r="Z21" s="140"/>
      <c r="AA21" s="142"/>
      <c r="AB21" s="139"/>
      <c r="AC21" s="140"/>
      <c r="AD21" s="140"/>
      <c r="AE21" s="142"/>
      <c r="AF21" s="5"/>
      <c r="AG21" s="5"/>
    </row>
    <row r="22" spans="1:33" ht="18.75" customHeight="1" thickBot="1">
      <c r="A22" s="160"/>
      <c r="B22" s="118"/>
      <c r="C22" s="119"/>
      <c r="D22" s="127" t="s">
        <v>26</v>
      </c>
      <c r="E22" s="128"/>
      <c r="F22" s="128"/>
      <c r="G22" s="129">
        <v>43849085</v>
      </c>
      <c r="H22" s="130"/>
      <c r="I22" s="129">
        <v>42687723</v>
      </c>
      <c r="J22" s="130"/>
      <c r="K22" s="129">
        <v>44668209</v>
      </c>
      <c r="L22" s="130"/>
      <c r="M22" s="5"/>
      <c r="N22" s="171"/>
      <c r="O22" s="156" t="s">
        <v>34</v>
      </c>
      <c r="P22" s="157"/>
      <c r="Q22" s="157"/>
      <c r="R22" s="157"/>
      <c r="S22" s="158"/>
      <c r="T22" s="175">
        <v>0</v>
      </c>
      <c r="U22" s="176"/>
      <c r="V22" s="179">
        <v>0</v>
      </c>
      <c r="W22" s="180"/>
      <c r="X22" s="175">
        <v>0</v>
      </c>
      <c r="Y22" s="176"/>
      <c r="Z22" s="179">
        <v>0</v>
      </c>
      <c r="AA22" s="180"/>
      <c r="AB22" s="175">
        <v>0</v>
      </c>
      <c r="AC22" s="176"/>
      <c r="AD22" s="179">
        <v>0</v>
      </c>
      <c r="AE22" s="180"/>
      <c r="AF22" s="5"/>
      <c r="AG22" s="5"/>
    </row>
    <row r="23" spans="1:33" ht="18.75" customHeight="1" thickBot="1">
      <c r="A23" s="160"/>
      <c r="B23" s="143" t="s">
        <v>6</v>
      </c>
      <c r="C23" s="144"/>
      <c r="D23" s="147" t="s">
        <v>60</v>
      </c>
      <c r="E23" s="148"/>
      <c r="F23" s="148"/>
      <c r="G23" s="121">
        <v>68762066</v>
      </c>
      <c r="H23" s="122"/>
      <c r="I23" s="149">
        <v>67404449</v>
      </c>
      <c r="J23" s="150"/>
      <c r="K23" s="149">
        <v>69310714</v>
      </c>
      <c r="L23" s="150"/>
      <c r="M23" s="5"/>
      <c r="N23" s="171"/>
      <c r="O23" s="165" t="s">
        <v>45</v>
      </c>
      <c r="P23" s="166"/>
      <c r="Q23" s="166"/>
      <c r="R23" s="166"/>
      <c r="S23" s="167"/>
      <c r="T23" s="177"/>
      <c r="U23" s="178"/>
      <c r="V23" s="181"/>
      <c r="W23" s="182"/>
      <c r="X23" s="177"/>
      <c r="Y23" s="178"/>
      <c r="Z23" s="181"/>
      <c r="AA23" s="182"/>
      <c r="AB23" s="177"/>
      <c r="AC23" s="178"/>
      <c r="AD23" s="181"/>
      <c r="AE23" s="182"/>
      <c r="AF23" s="5"/>
      <c r="AG23" s="5"/>
    </row>
    <row r="24" spans="1:33" ht="18.75" customHeight="1" thickBot="1">
      <c r="A24" s="160"/>
      <c r="B24" s="145"/>
      <c r="C24" s="146"/>
      <c r="D24" s="154" t="s">
        <v>26</v>
      </c>
      <c r="E24" s="155"/>
      <c r="F24" s="155"/>
      <c r="G24" s="129">
        <v>68760744</v>
      </c>
      <c r="H24" s="130"/>
      <c r="I24" s="129">
        <v>67403186</v>
      </c>
      <c r="J24" s="130"/>
      <c r="K24" s="129">
        <v>69309546</v>
      </c>
      <c r="L24" s="130"/>
      <c r="M24" s="5"/>
      <c r="N24" s="183" t="s">
        <v>44</v>
      </c>
      <c r="O24" s="134" t="s">
        <v>39</v>
      </c>
      <c r="P24" s="135"/>
      <c r="Q24" s="135"/>
      <c r="R24" s="135"/>
      <c r="S24" s="136"/>
      <c r="T24" s="172">
        <v>0</v>
      </c>
      <c r="U24" s="173"/>
      <c r="V24" s="173">
        <v>0</v>
      </c>
      <c r="W24" s="174"/>
      <c r="X24" s="172">
        <v>0</v>
      </c>
      <c r="Y24" s="173"/>
      <c r="Z24" s="173">
        <v>0</v>
      </c>
      <c r="AA24" s="174"/>
      <c r="AB24" s="172">
        <v>0</v>
      </c>
      <c r="AC24" s="173"/>
      <c r="AD24" s="173">
        <v>0</v>
      </c>
      <c r="AE24" s="174"/>
      <c r="AF24" s="5"/>
      <c r="AG24" s="5"/>
    </row>
    <row r="25" spans="1:33" ht="18.75" customHeight="1">
      <c r="A25" s="185" t="s">
        <v>22</v>
      </c>
      <c r="B25" s="186"/>
      <c r="C25" s="187"/>
      <c r="D25" s="191" t="s">
        <v>1</v>
      </c>
      <c r="E25" s="193" t="s">
        <v>61</v>
      </c>
      <c r="F25" s="194"/>
      <c r="G25" s="121">
        <v>24209</v>
      </c>
      <c r="H25" s="122"/>
      <c r="I25" s="131">
        <v>23276</v>
      </c>
      <c r="J25" s="132"/>
      <c r="K25" s="131">
        <v>24091</v>
      </c>
      <c r="L25" s="132"/>
      <c r="M25" s="5"/>
      <c r="N25" s="184"/>
      <c r="O25" s="151" t="s">
        <v>40</v>
      </c>
      <c r="P25" s="152"/>
      <c r="Q25" s="152"/>
      <c r="R25" s="152"/>
      <c r="S25" s="153"/>
      <c r="T25" s="139"/>
      <c r="U25" s="140"/>
      <c r="V25" s="140"/>
      <c r="W25" s="142"/>
      <c r="X25" s="139"/>
      <c r="Y25" s="140"/>
      <c r="Z25" s="140"/>
      <c r="AA25" s="142"/>
      <c r="AB25" s="139"/>
      <c r="AC25" s="140"/>
      <c r="AD25" s="140"/>
      <c r="AE25" s="142"/>
      <c r="AF25" s="5"/>
      <c r="AG25" s="5"/>
    </row>
    <row r="26" spans="1:33" ht="18.75" customHeight="1" thickBot="1">
      <c r="A26" s="188"/>
      <c r="B26" s="189"/>
      <c r="C26" s="190"/>
      <c r="D26" s="192"/>
      <c r="E26" s="195" t="s">
        <v>27</v>
      </c>
      <c r="F26" s="196"/>
      <c r="G26" s="129">
        <v>42903</v>
      </c>
      <c r="H26" s="130"/>
      <c r="I26" s="129">
        <v>41935</v>
      </c>
      <c r="J26" s="130"/>
      <c r="K26" s="129">
        <v>42753</v>
      </c>
      <c r="L26" s="130"/>
      <c r="M26" s="5"/>
      <c r="N26" s="184"/>
      <c r="O26" s="156" t="s">
        <v>41</v>
      </c>
      <c r="P26" s="157"/>
      <c r="Q26" s="157"/>
      <c r="R26" s="157"/>
      <c r="S26" s="158"/>
      <c r="T26" s="139">
        <v>2</v>
      </c>
      <c r="U26" s="140"/>
      <c r="V26" s="140">
        <v>21</v>
      </c>
      <c r="W26" s="142"/>
      <c r="X26" s="139">
        <v>5</v>
      </c>
      <c r="Y26" s="140"/>
      <c r="Z26" s="140">
        <v>19</v>
      </c>
      <c r="AA26" s="142"/>
      <c r="AB26" s="139">
        <v>2</v>
      </c>
      <c r="AC26" s="140"/>
      <c r="AD26" s="140">
        <v>3</v>
      </c>
      <c r="AE26" s="142"/>
      <c r="AF26" s="5"/>
      <c r="AG26" s="5"/>
    </row>
    <row r="27" spans="13:33" ht="18.75" customHeight="1">
      <c r="M27" s="5"/>
      <c r="N27" s="184"/>
      <c r="O27" s="151" t="s">
        <v>42</v>
      </c>
      <c r="P27" s="152"/>
      <c r="Q27" s="152"/>
      <c r="R27" s="152"/>
      <c r="S27" s="153"/>
      <c r="T27" s="139"/>
      <c r="U27" s="140"/>
      <c r="V27" s="140"/>
      <c r="W27" s="142"/>
      <c r="X27" s="139"/>
      <c r="Y27" s="140"/>
      <c r="Z27" s="140"/>
      <c r="AA27" s="142"/>
      <c r="AB27" s="139"/>
      <c r="AC27" s="140"/>
      <c r="AD27" s="140"/>
      <c r="AE27" s="142"/>
      <c r="AF27" s="5"/>
      <c r="AG27" s="5"/>
    </row>
    <row r="28" spans="13:33" ht="18.75" customHeight="1">
      <c r="M28" s="5"/>
      <c r="N28" s="184"/>
      <c r="O28" s="156" t="s">
        <v>43</v>
      </c>
      <c r="P28" s="157"/>
      <c r="Q28" s="157"/>
      <c r="R28" s="157"/>
      <c r="S28" s="158"/>
      <c r="T28" s="139">
        <v>2</v>
      </c>
      <c r="U28" s="140"/>
      <c r="V28" s="179">
        <v>16</v>
      </c>
      <c r="W28" s="180"/>
      <c r="X28" s="139">
        <v>2</v>
      </c>
      <c r="Y28" s="140"/>
      <c r="Z28" s="179">
        <v>14</v>
      </c>
      <c r="AA28" s="180"/>
      <c r="AB28" s="139">
        <v>0</v>
      </c>
      <c r="AC28" s="140"/>
      <c r="AD28" s="179">
        <v>0</v>
      </c>
      <c r="AE28" s="180"/>
      <c r="AF28" s="5"/>
      <c r="AG28" s="5"/>
    </row>
    <row r="29" spans="13:33" ht="18.75" customHeight="1" thickBot="1">
      <c r="M29" s="5"/>
      <c r="N29" s="184"/>
      <c r="O29" s="205" t="s">
        <v>46</v>
      </c>
      <c r="P29" s="206"/>
      <c r="Q29" s="206"/>
      <c r="R29" s="206"/>
      <c r="S29" s="207"/>
      <c r="T29" s="197"/>
      <c r="U29" s="198"/>
      <c r="V29" s="199"/>
      <c r="W29" s="200"/>
      <c r="X29" s="197"/>
      <c r="Y29" s="198"/>
      <c r="Z29" s="199"/>
      <c r="AA29" s="200"/>
      <c r="AB29" s="197"/>
      <c r="AC29" s="198"/>
      <c r="AD29" s="199"/>
      <c r="AE29" s="200"/>
      <c r="AF29" s="5"/>
      <c r="AG29" s="5"/>
    </row>
    <row r="30" spans="13:33" ht="18.75" customHeight="1" thickBot="1" thickTop="1">
      <c r="M30" s="5"/>
      <c r="N30" s="208" t="s">
        <v>24</v>
      </c>
      <c r="O30" s="209"/>
      <c r="P30" s="209"/>
      <c r="Q30" s="209"/>
      <c r="R30" s="209"/>
      <c r="S30" s="209"/>
      <c r="T30" s="201">
        <f>SUM(T14:U29)</f>
        <v>1936</v>
      </c>
      <c r="U30" s="210"/>
      <c r="V30" s="202">
        <f>SUM(V14:W29)</f>
        <v>65940</v>
      </c>
      <c r="W30" s="204"/>
      <c r="X30" s="201">
        <f>SUM(X14:Y29)</f>
        <v>1853</v>
      </c>
      <c r="Y30" s="202"/>
      <c r="Z30" s="203">
        <f>SUM(Z14:AA29)</f>
        <v>61478</v>
      </c>
      <c r="AA30" s="204"/>
      <c r="AB30" s="201">
        <f>SUM(AB14:AC29)</f>
        <v>1816</v>
      </c>
      <c r="AC30" s="202"/>
      <c r="AD30" s="203">
        <f>SUM(AD14:AE29)</f>
        <v>61441</v>
      </c>
      <c r="AE30" s="204"/>
      <c r="AF30" s="5"/>
      <c r="AG30" s="5"/>
    </row>
    <row r="31" spans="13:33" ht="24" customHeight="1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</sheetData>
  <sheetProtection/>
  <mergeCells count="199">
    <mergeCell ref="AB30:AC30"/>
    <mergeCell ref="AD30:AE30"/>
    <mergeCell ref="O29:S29"/>
    <mergeCell ref="N30:S30"/>
    <mergeCell ref="T30:U30"/>
    <mergeCell ref="V30:W30"/>
    <mergeCell ref="X30:Y30"/>
    <mergeCell ref="Z30:AA30"/>
    <mergeCell ref="T28:U29"/>
    <mergeCell ref="V28:W29"/>
    <mergeCell ref="X28:Y29"/>
    <mergeCell ref="Z28:AA29"/>
    <mergeCell ref="AB28:AC29"/>
    <mergeCell ref="AD28:AE29"/>
    <mergeCell ref="T26:U27"/>
    <mergeCell ref="V26:W27"/>
    <mergeCell ref="X26:Y27"/>
    <mergeCell ref="Z26:AA27"/>
    <mergeCell ref="AB26:AC27"/>
    <mergeCell ref="AD26:AE27"/>
    <mergeCell ref="A25:C26"/>
    <mergeCell ref="D25:D26"/>
    <mergeCell ref="E25:F25"/>
    <mergeCell ref="G25:H25"/>
    <mergeCell ref="I25:J25"/>
    <mergeCell ref="K25:L25"/>
    <mergeCell ref="E26:F26"/>
    <mergeCell ref="G26:H26"/>
    <mergeCell ref="I26:J26"/>
    <mergeCell ref="K26:L26"/>
    <mergeCell ref="T24:U25"/>
    <mergeCell ref="V24:W25"/>
    <mergeCell ref="X24:Y25"/>
    <mergeCell ref="Z24:AA25"/>
    <mergeCell ref="AB24:AC25"/>
    <mergeCell ref="AD24:AE25"/>
    <mergeCell ref="D24:F24"/>
    <mergeCell ref="G24:H24"/>
    <mergeCell ref="I24:J24"/>
    <mergeCell ref="K24:L24"/>
    <mergeCell ref="N24:N29"/>
    <mergeCell ref="O24:S24"/>
    <mergeCell ref="O25:S25"/>
    <mergeCell ref="O26:S26"/>
    <mergeCell ref="O27:S27"/>
    <mergeCell ref="O28:S28"/>
    <mergeCell ref="V22:W23"/>
    <mergeCell ref="X22:Y23"/>
    <mergeCell ref="Z22:AA23"/>
    <mergeCell ref="AB22:AC23"/>
    <mergeCell ref="AD22:AE23"/>
    <mergeCell ref="B23:C24"/>
    <mergeCell ref="D23:F23"/>
    <mergeCell ref="G23:H23"/>
    <mergeCell ref="I23:J23"/>
    <mergeCell ref="K23:L23"/>
    <mergeCell ref="D22:F22"/>
    <mergeCell ref="G22:H22"/>
    <mergeCell ref="I22:J22"/>
    <mergeCell ref="K22:L22"/>
    <mergeCell ref="O22:S22"/>
    <mergeCell ref="T22:U23"/>
    <mergeCell ref="O23:S23"/>
    <mergeCell ref="V20:W21"/>
    <mergeCell ref="X20:Y21"/>
    <mergeCell ref="Z20:AA21"/>
    <mergeCell ref="AB20:AC21"/>
    <mergeCell ref="AD20:AE21"/>
    <mergeCell ref="A21:A24"/>
    <mergeCell ref="B21:C22"/>
    <mergeCell ref="D21:F21"/>
    <mergeCell ref="G21:H21"/>
    <mergeCell ref="I21:J21"/>
    <mergeCell ref="G20:H20"/>
    <mergeCell ref="I20:J20"/>
    <mergeCell ref="K20:L20"/>
    <mergeCell ref="N20:N23"/>
    <mergeCell ref="O20:S20"/>
    <mergeCell ref="T20:U21"/>
    <mergeCell ref="K21:L21"/>
    <mergeCell ref="O21:S21"/>
    <mergeCell ref="Z18:AA19"/>
    <mergeCell ref="AB18:AC19"/>
    <mergeCell ref="AD18:AE19"/>
    <mergeCell ref="B19:C20"/>
    <mergeCell ref="D19:F19"/>
    <mergeCell ref="G19:H19"/>
    <mergeCell ref="I19:J19"/>
    <mergeCell ref="K19:L19"/>
    <mergeCell ref="O19:S19"/>
    <mergeCell ref="D20:F20"/>
    <mergeCell ref="I18:J18"/>
    <mergeCell ref="K18:L18"/>
    <mergeCell ref="O18:S18"/>
    <mergeCell ref="T18:U19"/>
    <mergeCell ref="V18:W19"/>
    <mergeCell ref="X18:Y19"/>
    <mergeCell ref="AD16:AE17"/>
    <mergeCell ref="A17:A20"/>
    <mergeCell ref="B17:C18"/>
    <mergeCell ref="D17:F17"/>
    <mergeCell ref="G17:H17"/>
    <mergeCell ref="I17:J17"/>
    <mergeCell ref="K17:L17"/>
    <mergeCell ref="O17:S17"/>
    <mergeCell ref="D18:F18"/>
    <mergeCell ref="G18:H18"/>
    <mergeCell ref="O16:S16"/>
    <mergeCell ref="T16:U17"/>
    <mergeCell ref="V16:W17"/>
    <mergeCell ref="X16:Y17"/>
    <mergeCell ref="Z16:AA17"/>
    <mergeCell ref="AB16:AC17"/>
    <mergeCell ref="B15:C16"/>
    <mergeCell ref="D15:F15"/>
    <mergeCell ref="G15:H15"/>
    <mergeCell ref="I15:J15"/>
    <mergeCell ref="K15:L15"/>
    <mergeCell ref="O15:S15"/>
    <mergeCell ref="D16:F16"/>
    <mergeCell ref="G16:H16"/>
    <mergeCell ref="I16:J16"/>
    <mergeCell ref="K16:L16"/>
    <mergeCell ref="T14:U15"/>
    <mergeCell ref="V14:W15"/>
    <mergeCell ref="X14:Y15"/>
    <mergeCell ref="Z14:AA15"/>
    <mergeCell ref="AB14:AC15"/>
    <mergeCell ref="AD14:AE15"/>
    <mergeCell ref="X13:Y13"/>
    <mergeCell ref="Z13:AA13"/>
    <mergeCell ref="AB13:AC13"/>
    <mergeCell ref="AD13:AE13"/>
    <mergeCell ref="D14:F14"/>
    <mergeCell ref="G14:H14"/>
    <mergeCell ref="I14:J14"/>
    <mergeCell ref="K14:L14"/>
    <mergeCell ref="N14:N19"/>
    <mergeCell ref="O14:S14"/>
    <mergeCell ref="X12:AA12"/>
    <mergeCell ref="AB12:AE12"/>
    <mergeCell ref="A13:A16"/>
    <mergeCell ref="B13:C14"/>
    <mergeCell ref="D13:F13"/>
    <mergeCell ref="G13:H13"/>
    <mergeCell ref="I13:J13"/>
    <mergeCell ref="K13:L13"/>
    <mergeCell ref="T13:U13"/>
    <mergeCell ref="V13:W13"/>
    <mergeCell ref="S8:T8"/>
    <mergeCell ref="A11:F11"/>
    <mergeCell ref="N11:S11"/>
    <mergeCell ref="AB11:AE11"/>
    <mergeCell ref="A12:F12"/>
    <mergeCell ref="G12:H12"/>
    <mergeCell ref="I12:J12"/>
    <mergeCell ref="K12:L12"/>
    <mergeCell ref="N12:S13"/>
    <mergeCell ref="T12:W12"/>
    <mergeCell ref="Q7:R7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O6:P6"/>
    <mergeCell ref="Q6:R6"/>
    <mergeCell ref="S6:T6"/>
    <mergeCell ref="B7:D7"/>
    <mergeCell ref="E7:F7"/>
    <mergeCell ref="G7:H7"/>
    <mergeCell ref="I7:J7"/>
    <mergeCell ref="K7:L7"/>
    <mergeCell ref="M7:N7"/>
    <mergeCell ref="O7:P7"/>
    <mergeCell ref="M5:N5"/>
    <mergeCell ref="O5:P5"/>
    <mergeCell ref="Q5:R5"/>
    <mergeCell ref="S5:T5"/>
    <mergeCell ref="B6:D6"/>
    <mergeCell ref="E6:F6"/>
    <mergeCell ref="G6:H6"/>
    <mergeCell ref="I6:J6"/>
    <mergeCell ref="K6:L6"/>
    <mergeCell ref="M6:N6"/>
    <mergeCell ref="S3:T3"/>
    <mergeCell ref="A4:A5"/>
    <mergeCell ref="B4:H4"/>
    <mergeCell ref="I4:N4"/>
    <mergeCell ref="O4:T4"/>
    <mergeCell ref="B5:D5"/>
    <mergeCell ref="E5:F5"/>
    <mergeCell ref="G5:H5"/>
    <mergeCell ref="I5:J5"/>
    <mergeCell ref="K5:L5"/>
  </mergeCells>
  <printOptions/>
  <pageMargins left="0.984251968503937" right="0.7874015748031497" top="0.984251968503937" bottom="0.984251968503937" header="0.5118110236220472" footer="0.6299212598425197"/>
  <pageSetup horizontalDpi="300" verticalDpi="300" orientation="landscape" paperSize="9" scale="79" r:id="rId1"/>
  <headerFooter differentOddEven="1" scaleWithDoc="0" alignWithMargins="0">
    <oddFooter>&amp;C-  20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8.875" style="14" customWidth="1"/>
    <col min="3" max="3" width="8.375" style="14" customWidth="1"/>
    <col min="4" max="4" width="9.00390625" style="14" customWidth="1"/>
    <col min="5" max="5" width="8.75390625" style="14" customWidth="1"/>
    <col min="6" max="6" width="9.625" style="14" bestFit="1" customWidth="1"/>
    <col min="7" max="7" width="9.00390625" style="14" customWidth="1"/>
    <col min="8" max="8" width="11.00390625" style="14" bestFit="1" customWidth="1"/>
    <col min="9" max="9" width="8.50390625" style="14" customWidth="1"/>
    <col min="10" max="16384" width="9.00390625" style="14" customWidth="1"/>
  </cols>
  <sheetData>
    <row r="1" spans="1:14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3.5">
      <c r="A2" s="20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>
      <c r="A3" s="19" t="s">
        <v>21</v>
      </c>
      <c r="B3" s="19"/>
      <c r="C3" s="19"/>
      <c r="D3" s="19"/>
      <c r="E3" s="19"/>
      <c r="G3" s="19"/>
      <c r="H3" s="19"/>
      <c r="I3" s="19"/>
      <c r="J3" s="19"/>
      <c r="K3" s="19"/>
      <c r="L3" s="19"/>
      <c r="M3" s="19"/>
      <c r="N3" s="19"/>
    </row>
    <row r="4" spans="1:14" ht="18" customHeight="1" thickBot="1">
      <c r="A4" s="20" t="s">
        <v>65</v>
      </c>
      <c r="B4" s="19"/>
      <c r="C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 customHeight="1">
      <c r="A5" s="12" t="s">
        <v>0</v>
      </c>
      <c r="B5" s="216" t="s">
        <v>14</v>
      </c>
      <c r="C5" s="217"/>
      <c r="D5" s="218" t="s">
        <v>4</v>
      </c>
      <c r="E5" s="217"/>
      <c r="F5" s="218" t="s">
        <v>5</v>
      </c>
      <c r="G5" s="217"/>
      <c r="H5" s="216" t="s">
        <v>67</v>
      </c>
      <c r="I5" s="217"/>
      <c r="J5" s="219" t="s">
        <v>68</v>
      </c>
      <c r="K5" s="220"/>
      <c r="L5" s="219" t="s">
        <v>76</v>
      </c>
      <c r="M5" s="220"/>
      <c r="N5" s="19"/>
    </row>
    <row r="6" spans="1:14" ht="18" customHeight="1" thickBot="1">
      <c r="A6" s="21" t="s">
        <v>7</v>
      </c>
      <c r="B6" s="22" t="s">
        <v>13</v>
      </c>
      <c r="C6" s="23" t="s">
        <v>15</v>
      </c>
      <c r="D6" s="22" t="s">
        <v>13</v>
      </c>
      <c r="E6" s="23" t="s">
        <v>15</v>
      </c>
      <c r="F6" s="22" t="s">
        <v>13</v>
      </c>
      <c r="G6" s="23" t="s">
        <v>15</v>
      </c>
      <c r="H6" s="63" t="s">
        <v>13</v>
      </c>
      <c r="I6" s="62" t="s">
        <v>15</v>
      </c>
      <c r="J6" s="22" t="s">
        <v>14</v>
      </c>
      <c r="K6" s="23" t="s">
        <v>16</v>
      </c>
      <c r="L6" s="22" t="s">
        <v>14</v>
      </c>
      <c r="M6" s="23" t="s">
        <v>16</v>
      </c>
      <c r="N6" s="19"/>
    </row>
    <row r="7" spans="1:14" ht="18" customHeight="1">
      <c r="A7" s="2" t="s">
        <v>8</v>
      </c>
      <c r="B7" s="24">
        <v>235</v>
      </c>
      <c r="C7" s="25">
        <v>97</v>
      </c>
      <c r="D7" s="26">
        <v>27979</v>
      </c>
      <c r="E7" s="27">
        <v>9114</v>
      </c>
      <c r="F7" s="28">
        <v>1743549</v>
      </c>
      <c r="G7" s="68">
        <v>90549</v>
      </c>
      <c r="H7" s="29">
        <f aca="true" t="shared" si="0" ref="H7:I13">ROUND(F7*1000/D7,0)</f>
        <v>62316</v>
      </c>
      <c r="I7" s="25">
        <f>ROUND(G7*1000/E7,0)</f>
        <v>9935</v>
      </c>
      <c r="J7" s="24">
        <v>218</v>
      </c>
      <c r="K7" s="30">
        <v>58931</v>
      </c>
      <c r="L7" s="24">
        <f>199</f>
        <v>199</v>
      </c>
      <c r="M7" s="30">
        <v>62491</v>
      </c>
      <c r="N7" s="19"/>
    </row>
    <row r="8" spans="1:14" ht="18" customHeight="1">
      <c r="A8" s="1" t="s">
        <v>9</v>
      </c>
      <c r="B8" s="31">
        <v>15</v>
      </c>
      <c r="C8" s="32">
        <v>6</v>
      </c>
      <c r="D8" s="33">
        <v>4470</v>
      </c>
      <c r="E8" s="32">
        <v>1313</v>
      </c>
      <c r="F8" s="33">
        <v>285334</v>
      </c>
      <c r="G8" s="69">
        <v>18831</v>
      </c>
      <c r="H8" s="33">
        <f t="shared" si="0"/>
        <v>63833</v>
      </c>
      <c r="I8" s="32">
        <f t="shared" si="0"/>
        <v>14342</v>
      </c>
      <c r="J8" s="31">
        <v>13</v>
      </c>
      <c r="K8" s="34">
        <v>61540</v>
      </c>
      <c r="L8" s="31">
        <f>29</f>
        <v>29</v>
      </c>
      <c r="M8" s="34">
        <v>64137</v>
      </c>
      <c r="N8" s="19"/>
    </row>
    <row r="9" spans="1:14" ht="18" customHeight="1">
      <c r="A9" s="1" t="s">
        <v>10</v>
      </c>
      <c r="B9" s="31">
        <v>4</v>
      </c>
      <c r="C9" s="32">
        <v>12</v>
      </c>
      <c r="D9" s="33">
        <v>717</v>
      </c>
      <c r="E9" s="32">
        <v>1435</v>
      </c>
      <c r="F9" s="33">
        <v>42754</v>
      </c>
      <c r="G9" s="69">
        <v>14058</v>
      </c>
      <c r="H9" s="33">
        <f t="shared" si="0"/>
        <v>59629</v>
      </c>
      <c r="I9" s="32">
        <f t="shared" si="0"/>
        <v>9797</v>
      </c>
      <c r="J9" s="31">
        <v>0</v>
      </c>
      <c r="K9" s="34">
        <v>0</v>
      </c>
      <c r="L9" s="31">
        <f>3</f>
        <v>3</v>
      </c>
      <c r="M9" s="34">
        <v>55666</v>
      </c>
      <c r="N9" s="19"/>
    </row>
    <row r="10" spans="1:14" ht="18" customHeight="1">
      <c r="A10" s="1" t="s">
        <v>11</v>
      </c>
      <c r="B10" s="31">
        <v>4</v>
      </c>
      <c r="C10" s="32">
        <v>11</v>
      </c>
      <c r="D10" s="33">
        <v>329</v>
      </c>
      <c r="E10" s="32">
        <v>1433</v>
      </c>
      <c r="F10" s="33">
        <v>17511</v>
      </c>
      <c r="G10" s="69">
        <v>28350</v>
      </c>
      <c r="H10" s="33">
        <f t="shared" si="0"/>
        <v>53225</v>
      </c>
      <c r="I10" s="32">
        <f t="shared" si="0"/>
        <v>19784</v>
      </c>
      <c r="J10" s="31">
        <v>9</v>
      </c>
      <c r="K10" s="34">
        <v>43164</v>
      </c>
      <c r="L10" s="31">
        <f>13</f>
        <v>13</v>
      </c>
      <c r="M10" s="34">
        <v>48475</v>
      </c>
      <c r="N10" s="19"/>
    </row>
    <row r="11" spans="1:14" ht="18" customHeight="1">
      <c r="A11" s="1" t="s">
        <v>62</v>
      </c>
      <c r="B11" s="31">
        <v>3</v>
      </c>
      <c r="C11" s="32">
        <v>27</v>
      </c>
      <c r="D11" s="33">
        <v>91</v>
      </c>
      <c r="E11" s="32">
        <v>1347</v>
      </c>
      <c r="F11" s="33">
        <v>2807</v>
      </c>
      <c r="G11" s="69">
        <v>3514</v>
      </c>
      <c r="H11" s="33">
        <f t="shared" si="0"/>
        <v>30846</v>
      </c>
      <c r="I11" s="32">
        <f t="shared" si="0"/>
        <v>2609</v>
      </c>
      <c r="J11" s="31">
        <v>4</v>
      </c>
      <c r="K11" s="34">
        <v>28869</v>
      </c>
      <c r="L11" s="31">
        <f>3</f>
        <v>3</v>
      </c>
      <c r="M11" s="34">
        <v>42143</v>
      </c>
      <c r="N11" s="19"/>
    </row>
    <row r="12" spans="1:14" ht="18" customHeight="1" thickBot="1">
      <c r="A12" s="3" t="s">
        <v>12</v>
      </c>
      <c r="B12" s="35">
        <f>1+2</f>
        <v>3</v>
      </c>
      <c r="C12" s="36">
        <f>4+4</f>
        <v>8</v>
      </c>
      <c r="D12" s="37">
        <f>275+164</f>
        <v>439</v>
      </c>
      <c r="E12" s="36">
        <f>582+193</f>
        <v>775</v>
      </c>
      <c r="F12" s="37">
        <f>14248+5560</f>
        <v>19808</v>
      </c>
      <c r="G12" s="70">
        <f>2195+179</f>
        <v>2374</v>
      </c>
      <c r="H12" s="67">
        <f t="shared" si="0"/>
        <v>45121</v>
      </c>
      <c r="I12" s="60">
        <f t="shared" si="0"/>
        <v>3063</v>
      </c>
      <c r="J12" s="35">
        <v>3</v>
      </c>
      <c r="K12" s="38">
        <v>29295</v>
      </c>
      <c r="L12" s="35">
        <f>5</f>
        <v>5</v>
      </c>
      <c r="M12" s="38">
        <v>29700</v>
      </c>
      <c r="N12" s="19"/>
    </row>
    <row r="13" spans="1:14" ht="18" customHeight="1" thickBot="1">
      <c r="A13" s="4" t="s">
        <v>54</v>
      </c>
      <c r="B13" s="39">
        <f aca="true" t="shared" si="1" ref="B13:G13">SUM(B7:B12)</f>
        <v>264</v>
      </c>
      <c r="C13" s="40">
        <f t="shared" si="1"/>
        <v>161</v>
      </c>
      <c r="D13" s="41">
        <f t="shared" si="1"/>
        <v>34025</v>
      </c>
      <c r="E13" s="40">
        <f t="shared" si="1"/>
        <v>15417</v>
      </c>
      <c r="F13" s="42">
        <f t="shared" si="1"/>
        <v>2111763</v>
      </c>
      <c r="G13" s="40">
        <f t="shared" si="1"/>
        <v>157676</v>
      </c>
      <c r="H13" s="59">
        <f t="shared" si="0"/>
        <v>62065</v>
      </c>
      <c r="I13" s="71">
        <f t="shared" si="0"/>
        <v>10227</v>
      </c>
      <c r="J13" s="43">
        <f>SUM(J7:J12)</f>
        <v>247</v>
      </c>
      <c r="K13" s="40">
        <v>58666</v>
      </c>
      <c r="L13" s="39">
        <f>SUM(L7:L12)</f>
        <v>252</v>
      </c>
      <c r="M13" s="58">
        <v>58494</v>
      </c>
      <c r="N13" s="19"/>
    </row>
    <row r="14" spans="1:14" ht="18" customHeight="1">
      <c r="A14" s="44" t="s">
        <v>73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" customHeight="1">
      <c r="A15" s="44" t="s">
        <v>74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thickBot="1">
      <c r="A17" s="20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customHeight="1" thickBot="1">
      <c r="A18" s="228" t="s">
        <v>7</v>
      </c>
      <c r="B18" s="229"/>
      <c r="C18" s="213" t="s">
        <v>14</v>
      </c>
      <c r="D18" s="212"/>
      <c r="E18" s="211" t="s">
        <v>4</v>
      </c>
      <c r="F18" s="212"/>
      <c r="G18" s="211" t="s">
        <v>5</v>
      </c>
      <c r="H18" s="212"/>
      <c r="I18" s="213" t="s">
        <v>67</v>
      </c>
      <c r="J18" s="212"/>
      <c r="K18" s="214" t="s">
        <v>68</v>
      </c>
      <c r="L18" s="215"/>
      <c r="M18" s="214" t="s">
        <v>76</v>
      </c>
      <c r="N18" s="215"/>
    </row>
    <row r="19" spans="1:14" ht="18" customHeight="1" thickBot="1">
      <c r="A19" s="45"/>
      <c r="B19" s="61" t="s">
        <v>18</v>
      </c>
      <c r="C19" s="22" t="s">
        <v>13</v>
      </c>
      <c r="D19" s="23" t="s">
        <v>15</v>
      </c>
      <c r="E19" s="22" t="s">
        <v>13</v>
      </c>
      <c r="F19" s="23" t="s">
        <v>15</v>
      </c>
      <c r="G19" s="22" t="s">
        <v>13</v>
      </c>
      <c r="H19" s="23" t="s">
        <v>15</v>
      </c>
      <c r="I19" s="63" t="s">
        <v>13</v>
      </c>
      <c r="J19" s="62" t="s">
        <v>15</v>
      </c>
      <c r="K19" s="56" t="s">
        <v>14</v>
      </c>
      <c r="L19" s="55" t="s">
        <v>16</v>
      </c>
      <c r="M19" s="57" t="s">
        <v>14</v>
      </c>
      <c r="N19" s="55" t="s">
        <v>16</v>
      </c>
    </row>
    <row r="20" spans="1:14" ht="18" customHeight="1">
      <c r="A20" s="221" t="s">
        <v>11</v>
      </c>
      <c r="B20" s="222"/>
      <c r="C20" s="46">
        <v>7</v>
      </c>
      <c r="D20" s="47">
        <v>9</v>
      </c>
      <c r="E20" s="46">
        <v>3195</v>
      </c>
      <c r="F20" s="47">
        <v>1707</v>
      </c>
      <c r="G20" s="46">
        <v>260435</v>
      </c>
      <c r="H20" s="64">
        <v>61780</v>
      </c>
      <c r="I20" s="29">
        <f aca="true" t="shared" si="2" ref="I20:J25">ROUND(G20*1000/E20,0)</f>
        <v>81513</v>
      </c>
      <c r="J20" s="25">
        <f t="shared" si="2"/>
        <v>36192</v>
      </c>
      <c r="K20" s="46">
        <v>7</v>
      </c>
      <c r="L20" s="47">
        <v>79151</v>
      </c>
      <c r="M20" s="46">
        <v>8</v>
      </c>
      <c r="N20" s="47">
        <v>86783</v>
      </c>
    </row>
    <row r="21" spans="1:14" ht="18" customHeight="1">
      <c r="A21" s="223" t="s">
        <v>19</v>
      </c>
      <c r="B21" s="224"/>
      <c r="C21" s="48">
        <v>23</v>
      </c>
      <c r="D21" s="47">
        <v>7</v>
      </c>
      <c r="E21" s="48">
        <v>7217</v>
      </c>
      <c r="F21" s="47">
        <v>722</v>
      </c>
      <c r="G21" s="48">
        <v>698328</v>
      </c>
      <c r="H21" s="64">
        <v>8896</v>
      </c>
      <c r="I21" s="33">
        <f t="shared" si="2"/>
        <v>96762</v>
      </c>
      <c r="J21" s="32">
        <f t="shared" si="2"/>
        <v>12321</v>
      </c>
      <c r="K21" s="48">
        <v>33</v>
      </c>
      <c r="L21" s="49">
        <v>76690</v>
      </c>
      <c r="M21" s="48">
        <v>36</v>
      </c>
      <c r="N21" s="49">
        <v>81279</v>
      </c>
    </row>
    <row r="22" spans="1:14" ht="18" customHeight="1">
      <c r="A22" s="225" t="s">
        <v>20</v>
      </c>
      <c r="B22" s="224"/>
      <c r="C22" s="48">
        <v>1</v>
      </c>
      <c r="D22" s="47">
        <v>1</v>
      </c>
      <c r="E22" s="48">
        <v>3585</v>
      </c>
      <c r="F22" s="47">
        <v>1005</v>
      </c>
      <c r="G22" s="48">
        <v>477579</v>
      </c>
      <c r="H22" s="64">
        <v>43011</v>
      </c>
      <c r="I22" s="33">
        <f t="shared" si="2"/>
        <v>133216</v>
      </c>
      <c r="J22" s="32">
        <f t="shared" si="2"/>
        <v>42797</v>
      </c>
      <c r="K22" s="48">
        <v>1</v>
      </c>
      <c r="L22" s="49">
        <v>73029</v>
      </c>
      <c r="M22" s="48">
        <v>1</v>
      </c>
      <c r="N22" s="49">
        <v>95558</v>
      </c>
    </row>
    <row r="23" spans="1:14" ht="18" customHeight="1">
      <c r="A23" s="225" t="s">
        <v>63</v>
      </c>
      <c r="B23" s="224"/>
      <c r="C23" s="48">
        <v>9</v>
      </c>
      <c r="D23" s="47">
        <v>10</v>
      </c>
      <c r="E23" s="48">
        <v>7095</v>
      </c>
      <c r="F23" s="47">
        <v>4001</v>
      </c>
      <c r="G23" s="48">
        <v>598828</v>
      </c>
      <c r="H23" s="64">
        <v>30618</v>
      </c>
      <c r="I23" s="33">
        <f t="shared" si="2"/>
        <v>84401</v>
      </c>
      <c r="J23" s="32">
        <f t="shared" si="2"/>
        <v>7653</v>
      </c>
      <c r="K23" s="48">
        <v>9</v>
      </c>
      <c r="L23" s="49">
        <v>54508</v>
      </c>
      <c r="M23" s="48">
        <v>6</v>
      </c>
      <c r="N23" s="49">
        <v>69967</v>
      </c>
    </row>
    <row r="24" spans="1:14" ht="18" customHeight="1" thickBot="1">
      <c r="A24" s="226" t="s">
        <v>12</v>
      </c>
      <c r="B24" s="227"/>
      <c r="C24" s="50">
        <v>0</v>
      </c>
      <c r="D24" s="47">
        <v>12</v>
      </c>
      <c r="E24" s="50">
        <v>0</v>
      </c>
      <c r="F24" s="47">
        <v>644</v>
      </c>
      <c r="G24" s="50">
        <v>0</v>
      </c>
      <c r="H24" s="64">
        <v>4962</v>
      </c>
      <c r="I24" s="67">
        <v>0</v>
      </c>
      <c r="J24" s="60">
        <f t="shared" si="2"/>
        <v>7705</v>
      </c>
      <c r="K24" s="50">
        <v>5</v>
      </c>
      <c r="L24" s="51">
        <v>38518</v>
      </c>
      <c r="M24" s="50">
        <v>1</v>
      </c>
      <c r="N24" s="51">
        <v>38530</v>
      </c>
    </row>
    <row r="25" spans="1:14" ht="18" customHeight="1" thickBot="1">
      <c r="A25" s="213" t="s">
        <v>54</v>
      </c>
      <c r="B25" s="212"/>
      <c r="C25" s="52">
        <f aca="true" t="shared" si="3" ref="C25:H25">SUM(C20:C24)</f>
        <v>40</v>
      </c>
      <c r="D25" s="53">
        <f t="shared" si="3"/>
        <v>39</v>
      </c>
      <c r="E25" s="52">
        <f>SUM(E20:E24)</f>
        <v>21092</v>
      </c>
      <c r="F25" s="53">
        <f t="shared" si="3"/>
        <v>8079</v>
      </c>
      <c r="G25" s="54">
        <f t="shared" si="3"/>
        <v>2035170</v>
      </c>
      <c r="H25" s="53">
        <f t="shared" si="3"/>
        <v>149267</v>
      </c>
      <c r="I25" s="65">
        <f t="shared" si="2"/>
        <v>96490</v>
      </c>
      <c r="J25" s="66">
        <f t="shared" si="2"/>
        <v>18476</v>
      </c>
      <c r="K25" s="52">
        <v>62</v>
      </c>
      <c r="L25" s="53">
        <v>69874</v>
      </c>
      <c r="M25" s="52">
        <f>SUM(M20:M24)</f>
        <v>52</v>
      </c>
      <c r="N25" s="53">
        <v>76321</v>
      </c>
    </row>
    <row r="26" ht="18" customHeight="1"/>
    <row r="27" ht="18" customHeight="1"/>
  </sheetData>
  <sheetProtection/>
  <mergeCells count="19">
    <mergeCell ref="A25:B25"/>
    <mergeCell ref="M18:N18"/>
    <mergeCell ref="A20:B20"/>
    <mergeCell ref="A21:B21"/>
    <mergeCell ref="A22:B22"/>
    <mergeCell ref="A23:B23"/>
    <mergeCell ref="A24:B24"/>
    <mergeCell ref="A18:B18"/>
    <mergeCell ref="C18:D18"/>
    <mergeCell ref="E18:F18"/>
    <mergeCell ref="G18:H18"/>
    <mergeCell ref="I18:J18"/>
    <mergeCell ref="K18:L18"/>
    <mergeCell ref="B5:C5"/>
    <mergeCell ref="D5:E5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OddEven="1" scaleWithDoc="0" alignWithMargins="0">
    <oddHeader>&amp;C-  21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Administrator</cp:lastModifiedBy>
  <cp:lastPrinted>2019-08-21T07:15:11Z</cp:lastPrinted>
  <dcterms:created xsi:type="dcterms:W3CDTF">2002-06-17T05:04:49Z</dcterms:created>
  <dcterms:modified xsi:type="dcterms:W3CDTF">2019-09-25T07:36:45Z</dcterms:modified>
  <cp:category/>
  <cp:version/>
  <cp:contentType/>
  <cp:contentStatus/>
</cp:coreProperties>
</file>