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7 市民税に関する概要（3.4.5）\"/>
    </mc:Choice>
  </mc:AlternateContent>
  <xr:revisionPtr revIDLastSave="0" documentId="8_{D69464A5-B9EA-4BA0-8A10-CEA23DECBF33}" xr6:coauthVersionLast="44" xr6:coauthVersionMax="44" xr10:uidLastSave="{00000000-0000-0000-0000-000000000000}"/>
  <bookViews>
    <workbookView xWindow="-120" yWindow="-120" windowWidth="19440" windowHeight="15000" xr2:uid="{41378558-04EE-4F7A-848B-A05BE44789B8}"/>
  </bookViews>
  <sheets>
    <sheet name="14-15市民税に関する概要その２　2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4" i="1" l="1"/>
  <c r="I54" i="1"/>
  <c r="H54" i="1"/>
  <c r="G54" i="1"/>
  <c r="E54" i="1"/>
  <c r="C54" i="1"/>
  <c r="K54" i="1" s="1"/>
  <c r="K52" i="1"/>
  <c r="F52" i="1"/>
  <c r="K51" i="1"/>
  <c r="F51" i="1"/>
  <c r="K50" i="1"/>
  <c r="F50" i="1"/>
  <c r="K49" i="1"/>
  <c r="F49" i="1"/>
  <c r="D49" i="1"/>
  <c r="K48" i="1"/>
  <c r="F48" i="1"/>
  <c r="K47" i="1"/>
  <c r="F47" i="1"/>
  <c r="K46" i="1"/>
  <c r="F46" i="1"/>
  <c r="K45" i="1"/>
  <c r="F45" i="1"/>
  <c r="D45" i="1"/>
  <c r="K44" i="1"/>
  <c r="F44" i="1"/>
  <c r="K43" i="1"/>
  <c r="F43" i="1"/>
  <c r="F54" i="1" s="1"/>
  <c r="G33" i="1"/>
  <c r="F33" i="1"/>
  <c r="E33" i="1"/>
  <c r="D33" i="1"/>
  <c r="C33" i="1"/>
  <c r="E32" i="1"/>
  <c r="D32" i="1"/>
  <c r="H31" i="1"/>
  <c r="G32" i="1" s="1"/>
  <c r="H30" i="1"/>
  <c r="H29" i="1"/>
  <c r="H28" i="1"/>
  <c r="H27" i="1"/>
  <c r="H26" i="1"/>
  <c r="H25" i="1"/>
  <c r="H24" i="1"/>
  <c r="H23" i="1"/>
  <c r="H22" i="1"/>
  <c r="H33" i="1" s="1"/>
  <c r="H21" i="1"/>
  <c r="H20" i="1"/>
  <c r="G19" i="1"/>
  <c r="H19" i="1" s="1"/>
  <c r="H18" i="1"/>
  <c r="H17" i="1"/>
  <c r="N11" i="1"/>
  <c r="M11" i="1"/>
  <c r="L11" i="1"/>
  <c r="I11" i="1"/>
  <c r="H11" i="1"/>
  <c r="G11" i="1"/>
  <c r="D11" i="1"/>
  <c r="C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K11" i="1" s="1"/>
  <c r="J7" i="1"/>
  <c r="J11" i="1" s="1"/>
  <c r="F32" i="1" l="1"/>
  <c r="D44" i="1"/>
  <c r="D48" i="1"/>
  <c r="D52" i="1"/>
  <c r="C32" i="1"/>
  <c r="H32" i="1" s="1"/>
  <c r="D43" i="1"/>
  <c r="D47" i="1"/>
  <c r="D51" i="1"/>
  <c r="D46" i="1"/>
  <c r="D50" i="1"/>
  <c r="D54" i="1" l="1"/>
</calcChain>
</file>

<file path=xl/sharedStrings.xml><?xml version="1.0" encoding="utf-8"?>
<sst xmlns="http://schemas.openxmlformats.org/spreadsheetml/2006/main" count="93" uniqueCount="66">
  <si>
    <t>ウ　個人市民税所得者区分別納税義務者・均等割額・所得割額（令和２年度課税分）</t>
    <rPh sb="4" eb="5">
      <t>シ</t>
    </rPh>
    <rPh sb="7" eb="10">
      <t>ショトクシャ</t>
    </rPh>
    <rPh sb="10" eb="12">
      <t>クブン</t>
    </rPh>
    <rPh sb="12" eb="13">
      <t>ベツ</t>
    </rPh>
    <rPh sb="19" eb="22">
      <t>キントウワ</t>
    </rPh>
    <rPh sb="22" eb="23">
      <t>ガク</t>
    </rPh>
    <rPh sb="24" eb="26">
      <t>ショトク</t>
    </rPh>
    <rPh sb="26" eb="27">
      <t>ワリ</t>
    </rPh>
    <rPh sb="27" eb="28">
      <t>ガク</t>
    </rPh>
    <rPh sb="29" eb="31">
      <t>レイワ</t>
    </rPh>
    <rPh sb="32" eb="34">
      <t>ネンド</t>
    </rPh>
    <rPh sb="34" eb="36">
      <t>カゼイ</t>
    </rPh>
    <rPh sb="36" eb="37">
      <t>ブン</t>
    </rPh>
    <phoneticPr fontId="1"/>
  </si>
  <si>
    <t>（令和２年７月１日現在）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</si>
  <si>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区分</t>
    <rPh sb="1" eb="2">
      <t>ブン</t>
    </rPh>
    <phoneticPr fontId="1"/>
  </si>
  <si>
    <t>均等割のみを納める者</t>
  </si>
  <si>
    <t>所得割のみを納める者</t>
  </si>
  <si>
    <t>均等割と所得割を納める者</t>
  </si>
  <si>
    <t>　合計</t>
    <rPh sb="1" eb="2">
      <t>ゴウ</t>
    </rPh>
    <rPh sb="2" eb="3">
      <t>ケイ</t>
    </rPh>
    <phoneticPr fontId="1"/>
  </si>
  <si>
    <t>納税義務者
　　　　 人</t>
    <rPh sb="11" eb="12">
      <t>ヒト</t>
    </rPh>
    <phoneticPr fontId="1"/>
  </si>
  <si>
    <t>均等割額
　　　千円</t>
    <rPh sb="8" eb="10">
      <t>センエン</t>
    </rPh>
    <phoneticPr fontId="1"/>
  </si>
  <si>
    <t>所得割額
　　　千円</t>
    <rPh sb="0" eb="2">
      <t>ショトク</t>
    </rPh>
    <rPh sb="8" eb="10">
      <t>センエン</t>
    </rPh>
    <phoneticPr fontId="1"/>
  </si>
  <si>
    <t>均等割を納める者
　　　　　　人　　　　　　千円</t>
    <rPh sb="15" eb="16">
      <t>ヒト</t>
    </rPh>
    <rPh sb="22" eb="24">
      <t>センエン</t>
    </rPh>
    <phoneticPr fontId="1"/>
  </si>
  <si>
    <t>所得割を納める者
　　　　　　人　　　　　　千円</t>
    <rPh sb="0" eb="2">
      <t>ショトク</t>
    </rPh>
    <rPh sb="15" eb="16">
      <t>ヒト</t>
    </rPh>
    <rPh sb="22" eb="24">
      <t>センエン</t>
    </rPh>
    <phoneticPr fontId="1"/>
  </si>
  <si>
    <t>納税義務者
　　　　人</t>
    <rPh sb="10" eb="11">
      <t>ヒト</t>
    </rPh>
    <phoneticPr fontId="1"/>
  </si>
  <si>
    <t>給与</t>
    <phoneticPr fontId="1"/>
  </si>
  <si>
    <t>－</t>
    <phoneticPr fontId="1"/>
  </si>
  <si>
    <t>営業</t>
    <phoneticPr fontId="1"/>
  </si>
  <si>
    <t>農業</t>
    <phoneticPr fontId="1"/>
  </si>
  <si>
    <t>その他</t>
    <phoneticPr fontId="1"/>
  </si>
  <si>
    <t>合計</t>
    <rPh sb="0" eb="1">
      <t>ゴウ</t>
    </rPh>
    <phoneticPr fontId="1"/>
  </si>
  <si>
    <t>資料：令和２年度市町村税課税状況等の調</t>
    <rPh sb="3" eb="5">
      <t>レイワ</t>
    </rPh>
    <rPh sb="6" eb="8">
      <t>ネンド</t>
    </rPh>
    <rPh sb="8" eb="10">
      <t>シチョウ</t>
    </rPh>
    <rPh sb="10" eb="12">
      <t>ソンゼイ</t>
    </rPh>
    <rPh sb="12" eb="14">
      <t>カゼイ</t>
    </rPh>
    <rPh sb="14" eb="16">
      <t>ジョウキョウ</t>
    </rPh>
    <rPh sb="16" eb="17">
      <t>トウ</t>
    </rPh>
    <rPh sb="18" eb="19">
      <t>チョウ</t>
    </rPh>
    <phoneticPr fontId="1"/>
  </si>
  <si>
    <t>エ　個人市民税所得者区分別所得割額（令和２年度課税分）</t>
    <rPh sb="2" eb="4">
      <t>コジン</t>
    </rPh>
    <rPh sb="4" eb="7">
      <t>シミンゼイ</t>
    </rPh>
    <rPh sb="7" eb="10">
      <t>ショトクシャ</t>
    </rPh>
    <rPh sb="10" eb="12">
      <t>クブン</t>
    </rPh>
    <rPh sb="18" eb="20">
      <t>レイワ</t>
    </rPh>
    <rPh sb="21" eb="23">
      <t>ネンド</t>
    </rPh>
    <rPh sb="23" eb="25">
      <t>カゼイ</t>
    </rPh>
    <rPh sb="25" eb="26">
      <t>ブン</t>
    </rPh>
    <phoneticPr fontId="1"/>
  </si>
  <si>
    <t>　(令和２年７月１日現在、単位：千円、％)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</si>
  <si>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区分</t>
    <phoneticPr fontId="1"/>
  </si>
  <si>
    <t>その他所得</t>
  </si>
  <si>
    <t>分離分</t>
    <phoneticPr fontId="1"/>
  </si>
  <si>
    <t>合計</t>
    <phoneticPr fontId="1"/>
  </si>
  <si>
    <t>納税義務者数</t>
  </si>
  <si>
    <t>総所得金額等</t>
    <rPh sb="5" eb="6">
      <t>トウ</t>
    </rPh>
    <phoneticPr fontId="1"/>
  </si>
  <si>
    <t>分離課税所得金額</t>
    <rPh sb="0" eb="2">
      <t>ブンリ</t>
    </rPh>
    <rPh sb="2" eb="4">
      <t>カゼイ</t>
    </rPh>
    <rPh sb="4" eb="6">
      <t>ショトク</t>
    </rPh>
    <rPh sb="6" eb="8">
      <t>キンガク</t>
    </rPh>
    <phoneticPr fontId="1"/>
  </si>
  <si>
    <t>所得控除額</t>
  </si>
  <si>
    <t>課税標準額</t>
  </si>
  <si>
    <t>算出税額</t>
    <phoneticPr fontId="1"/>
  </si>
  <si>
    <t>調整控除額</t>
    <rPh sb="0" eb="2">
      <t>チョウセイ</t>
    </rPh>
    <rPh sb="2" eb="4">
      <t>コウジョ</t>
    </rPh>
    <rPh sb="4" eb="5">
      <t>ガク</t>
    </rPh>
    <phoneticPr fontId="1"/>
  </si>
  <si>
    <t>配当控除額</t>
    <rPh sb="0" eb="2">
      <t>ハイトウ</t>
    </rPh>
    <rPh sb="2" eb="4">
      <t>コウジョ</t>
    </rPh>
    <rPh sb="4" eb="5">
      <t>ガク</t>
    </rPh>
    <phoneticPr fontId="1"/>
  </si>
  <si>
    <t>住宅借入金等
特別税額控除額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rPh sb="13" eb="14">
      <t>ガク</t>
    </rPh>
    <phoneticPr fontId="1"/>
  </si>
  <si>
    <t>寄附金税額控除</t>
    <rPh sb="0" eb="3">
      <t>キフキン</t>
    </rPh>
    <rPh sb="3" eb="5">
      <t>ゼイガク</t>
    </rPh>
    <rPh sb="5" eb="7">
      <t>コウジョ</t>
    </rPh>
    <phoneticPr fontId="1"/>
  </si>
  <si>
    <t>外国税額控除</t>
    <rPh sb="0" eb="2">
      <t>ガイコク</t>
    </rPh>
    <rPh sb="2" eb="4">
      <t>ゼイガク</t>
    </rPh>
    <rPh sb="4" eb="6">
      <t>コウジョ</t>
    </rPh>
    <phoneticPr fontId="1"/>
  </si>
  <si>
    <t>税額調整額</t>
    <rPh sb="0" eb="2">
      <t>ゼイガク</t>
    </rPh>
    <rPh sb="2" eb="4">
      <t>チョウセイ</t>
    </rPh>
    <rPh sb="4" eb="5">
      <t>ガク</t>
    </rPh>
    <phoneticPr fontId="1"/>
  </si>
  <si>
    <t>配当割額の控除額</t>
    <rPh sb="0" eb="2">
      <t>ハイトウ</t>
    </rPh>
    <rPh sb="2" eb="3">
      <t>ワリ</t>
    </rPh>
    <rPh sb="3" eb="4">
      <t>ガク</t>
    </rPh>
    <rPh sb="5" eb="7">
      <t>コウジョ</t>
    </rPh>
    <rPh sb="7" eb="8">
      <t>ガク</t>
    </rPh>
    <phoneticPr fontId="1"/>
  </si>
  <si>
    <t>株式等譲渡所得
割額の控除額</t>
    <rPh sb="0" eb="3">
      <t>カブシキトウ</t>
    </rPh>
    <rPh sb="3" eb="5">
      <t>ジョウト</t>
    </rPh>
    <rPh sb="5" eb="7">
      <t>ショトク</t>
    </rPh>
    <rPh sb="8" eb="9">
      <t>ワリ</t>
    </rPh>
    <rPh sb="9" eb="10">
      <t>ガク</t>
    </rPh>
    <rPh sb="11" eb="13">
      <t>コウジョ</t>
    </rPh>
    <rPh sb="13" eb="14">
      <t>ガク</t>
    </rPh>
    <phoneticPr fontId="1"/>
  </si>
  <si>
    <t>所得割額</t>
    <phoneticPr fontId="1"/>
  </si>
  <si>
    <t>構成比</t>
    <phoneticPr fontId="1"/>
  </si>
  <si>
    <t>平均税率</t>
    <phoneticPr fontId="1"/>
  </si>
  <si>
    <t xml:space="preserve">オ　法人市民税業種別事業所数・調定額（令和元年度分） </t>
    <rPh sb="4" eb="5">
      <t>シ</t>
    </rPh>
    <rPh sb="10" eb="13">
      <t>ジギョウショ</t>
    </rPh>
    <rPh sb="13" eb="14">
      <t>スウ</t>
    </rPh>
    <rPh sb="15" eb="18">
      <t>チョウテイガク</t>
    </rPh>
    <rPh sb="19" eb="21">
      <t>レイワ</t>
    </rPh>
    <rPh sb="21" eb="23">
      <t>ガンネン</t>
    </rPh>
    <rPh sb="23" eb="24">
      <t>ド</t>
    </rPh>
    <rPh sb="24" eb="25">
      <t>ブン</t>
    </rPh>
    <phoneticPr fontId="1"/>
  </si>
  <si>
    <t>　　</t>
  </si>
  <si>
    <t>　　　　　</t>
  </si>
  <si>
    <t>　　　　</t>
  </si>
  <si>
    <t>（令和２年３月31日現在、単位：千円、％）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</si>
  <si>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事業所数（Ａ）</t>
    <phoneticPr fontId="1"/>
  </si>
  <si>
    <t xml:space="preserve">調定額 </t>
    <phoneticPr fontId="1"/>
  </si>
  <si>
    <t>均等割のみ課税される事業所</t>
  </si>
  <si>
    <t>法人税割並びに均等割が課税される事業所</t>
    <rPh sb="4" eb="5">
      <t>ナラ</t>
    </rPh>
    <rPh sb="7" eb="10">
      <t>キントウワリ</t>
    </rPh>
    <phoneticPr fontId="1"/>
  </si>
  <si>
    <t>法人税割の課税
される事業所割合（B）／（Ａ）</t>
    <rPh sb="11" eb="14">
      <t>ジギョウショ</t>
    </rPh>
    <rPh sb="14" eb="16">
      <t>ワリアイ</t>
    </rPh>
    <phoneticPr fontId="1"/>
  </si>
  <si>
    <t>事業所数</t>
    <phoneticPr fontId="1"/>
  </si>
  <si>
    <t>調定額</t>
  </si>
  <si>
    <t>事業所数(B)</t>
    <phoneticPr fontId="1"/>
  </si>
  <si>
    <t>調定額</t>
    <phoneticPr fontId="1"/>
  </si>
  <si>
    <t>建設業</t>
    <phoneticPr fontId="1"/>
  </si>
  <si>
    <t>製造業</t>
    <phoneticPr fontId="1"/>
  </si>
  <si>
    <t>運輸・通信業</t>
    <phoneticPr fontId="1"/>
  </si>
  <si>
    <t>卸売業</t>
    <phoneticPr fontId="1"/>
  </si>
  <si>
    <t>小売業</t>
    <phoneticPr fontId="1"/>
  </si>
  <si>
    <t>飲食業</t>
    <phoneticPr fontId="1"/>
  </si>
  <si>
    <t>金融・保険業</t>
  </si>
  <si>
    <t>不動産業</t>
    <phoneticPr fontId="1"/>
  </si>
  <si>
    <t>サービス業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</si>
</sst>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"/>
    <numFmt numFmtId="177" formatCode="0.0;[Red]0.0"/>
    <numFmt numFmtId="178" formatCode="#,##0.0;[Red]\-#,##0.0"/>
    <numFmt numFmtId="179" formatCode="#,##0.0_ "/>
    <numFmt numFmtId="180" formatCode="#,##0_);[Red]\(#,##0\)"/>
    <numFmt numFmtId="181" formatCode="#,##0.0_);[Red]\(#,##0.0\)"/>
    <numFmt numFmtId="182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79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0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0" fontId="0" fillId="0" borderId="6" xfId="0" applyNumberFormat="1" applyBorder="1" applyAlignment="1">
      <alignment vertical="center" shrinkToFit="1"/>
    </xf>
    <xf numFmtId="181" fontId="0" fillId="0" borderId="37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0" fontId="0" fillId="0" borderId="23" xfId="0" applyNumberFormat="1" applyBorder="1" applyAlignment="1">
      <alignment vertical="center" shrinkToFit="1"/>
    </xf>
    <xf numFmtId="181" fontId="0" fillId="0" borderId="28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0" fontId="0" fillId="0" borderId="13" xfId="0" applyNumberFormat="1" applyBorder="1" applyAlignment="1">
      <alignment vertical="center" shrinkToFit="1"/>
    </xf>
    <xf numFmtId="181" fontId="0" fillId="0" borderId="41" xfId="0" applyNumberFormat="1" applyBorder="1" applyAlignment="1">
      <alignment vertical="center"/>
    </xf>
    <xf numFmtId="180" fontId="0" fillId="0" borderId="42" xfId="0" applyNumberFormat="1" applyBorder="1" applyAlignment="1">
      <alignment vertical="center"/>
    </xf>
    <xf numFmtId="180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81" fontId="0" fillId="0" borderId="46" xfId="0" applyNumberFormat="1" applyBorder="1" applyAlignment="1">
      <alignment vertical="center"/>
    </xf>
    <xf numFmtId="180" fontId="0" fillId="0" borderId="47" xfId="0" applyNumberFormat="1" applyBorder="1" applyAlignment="1">
      <alignment vertical="center"/>
    </xf>
    <xf numFmtId="181" fontId="0" fillId="0" borderId="48" xfId="0" applyNumberFormat="1" applyBorder="1" applyAlignment="1">
      <alignment vertical="center"/>
    </xf>
    <xf numFmtId="180" fontId="0" fillId="0" borderId="45" xfId="0" applyNumberFormat="1" applyBorder="1" applyAlignment="1">
      <alignment vertical="center"/>
    </xf>
    <xf numFmtId="180" fontId="0" fillId="0" borderId="46" xfId="0" applyNumberFormat="1" applyBorder="1" applyAlignment="1">
      <alignment vertical="center"/>
    </xf>
    <xf numFmtId="181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180" fontId="0" fillId="0" borderId="51" xfId="0" applyNumberFormat="1" applyBorder="1" applyAlignment="1">
      <alignment vertical="top"/>
    </xf>
    <xf numFmtId="181" fontId="0" fillId="0" borderId="40" xfId="0" applyNumberFormat="1" applyBorder="1" applyAlignment="1">
      <alignment vertical="top"/>
    </xf>
    <xf numFmtId="180" fontId="0" fillId="0" borderId="52" xfId="0" applyNumberFormat="1" applyBorder="1" applyAlignment="1">
      <alignment vertical="top" shrinkToFit="1"/>
    </xf>
    <xf numFmtId="181" fontId="0" fillId="0" borderId="1" xfId="0" applyNumberFormat="1" applyBorder="1" applyAlignment="1">
      <alignment vertical="top"/>
    </xf>
    <xf numFmtId="180" fontId="0" fillId="0" borderId="40" xfId="0" applyNumberFormat="1" applyBorder="1" applyAlignment="1">
      <alignment vertical="top"/>
    </xf>
    <xf numFmtId="181" fontId="0" fillId="0" borderId="53" xfId="0" applyNumberForma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5407-0C9C-4196-BF58-4317BE39A969}">
  <dimension ref="B3:N59"/>
  <sheetViews>
    <sheetView tabSelected="1" view="pageBreakPreview" zoomScale="85" zoomScaleNormal="130" zoomScaleSheetLayoutView="85" workbookViewId="0">
      <selection activeCell="B38" sqref="B38"/>
    </sheetView>
  </sheetViews>
  <sheetFormatPr defaultRowHeight="13.5" x14ac:dyDescent="0.15"/>
  <cols>
    <col min="1" max="1" width="2.375" style="1" customWidth="1"/>
    <col min="2" max="2" width="11.875" style="1" customWidth="1"/>
    <col min="3" max="7" width="9.625" style="1" customWidth="1"/>
    <col min="8" max="8" width="10.375" style="1" customWidth="1"/>
    <col min="9" max="9" width="10.125" style="1" customWidth="1"/>
    <col min="10" max="10" width="10.875" style="1" customWidth="1"/>
    <col min="11" max="16" width="9.625" style="1" customWidth="1"/>
    <col min="17" max="18" width="8.125" style="1" customWidth="1"/>
    <col min="19" max="256" width="9" style="1"/>
    <col min="257" max="257" width="2.375" style="1" customWidth="1"/>
    <col min="258" max="258" width="11.875" style="1" customWidth="1"/>
    <col min="259" max="263" width="9.625" style="1" customWidth="1"/>
    <col min="264" max="264" width="10.375" style="1" customWidth="1"/>
    <col min="265" max="265" width="10.125" style="1" customWidth="1"/>
    <col min="266" max="266" width="10.875" style="1" customWidth="1"/>
    <col min="267" max="272" width="9.625" style="1" customWidth="1"/>
    <col min="273" max="274" width="8.125" style="1" customWidth="1"/>
    <col min="275" max="512" width="9" style="1"/>
    <col min="513" max="513" width="2.375" style="1" customWidth="1"/>
    <col min="514" max="514" width="11.875" style="1" customWidth="1"/>
    <col min="515" max="519" width="9.625" style="1" customWidth="1"/>
    <col min="520" max="520" width="10.375" style="1" customWidth="1"/>
    <col min="521" max="521" width="10.125" style="1" customWidth="1"/>
    <col min="522" max="522" width="10.875" style="1" customWidth="1"/>
    <col min="523" max="528" width="9.625" style="1" customWidth="1"/>
    <col min="529" max="530" width="8.125" style="1" customWidth="1"/>
    <col min="531" max="768" width="9" style="1"/>
    <col min="769" max="769" width="2.375" style="1" customWidth="1"/>
    <col min="770" max="770" width="11.875" style="1" customWidth="1"/>
    <col min="771" max="775" width="9.625" style="1" customWidth="1"/>
    <col min="776" max="776" width="10.375" style="1" customWidth="1"/>
    <col min="777" max="777" width="10.125" style="1" customWidth="1"/>
    <col min="778" max="778" width="10.875" style="1" customWidth="1"/>
    <col min="779" max="784" width="9.625" style="1" customWidth="1"/>
    <col min="785" max="786" width="8.125" style="1" customWidth="1"/>
    <col min="787" max="1024" width="9" style="1"/>
    <col min="1025" max="1025" width="2.375" style="1" customWidth="1"/>
    <col min="1026" max="1026" width="11.875" style="1" customWidth="1"/>
    <col min="1027" max="1031" width="9.625" style="1" customWidth="1"/>
    <col min="1032" max="1032" width="10.375" style="1" customWidth="1"/>
    <col min="1033" max="1033" width="10.125" style="1" customWidth="1"/>
    <col min="1034" max="1034" width="10.875" style="1" customWidth="1"/>
    <col min="1035" max="1040" width="9.625" style="1" customWidth="1"/>
    <col min="1041" max="1042" width="8.125" style="1" customWidth="1"/>
    <col min="1043" max="1280" width="9" style="1"/>
    <col min="1281" max="1281" width="2.375" style="1" customWidth="1"/>
    <col min="1282" max="1282" width="11.875" style="1" customWidth="1"/>
    <col min="1283" max="1287" width="9.625" style="1" customWidth="1"/>
    <col min="1288" max="1288" width="10.375" style="1" customWidth="1"/>
    <col min="1289" max="1289" width="10.125" style="1" customWidth="1"/>
    <col min="1290" max="1290" width="10.875" style="1" customWidth="1"/>
    <col min="1291" max="1296" width="9.625" style="1" customWidth="1"/>
    <col min="1297" max="1298" width="8.125" style="1" customWidth="1"/>
    <col min="1299" max="1536" width="9" style="1"/>
    <col min="1537" max="1537" width="2.375" style="1" customWidth="1"/>
    <col min="1538" max="1538" width="11.875" style="1" customWidth="1"/>
    <col min="1539" max="1543" width="9.625" style="1" customWidth="1"/>
    <col min="1544" max="1544" width="10.375" style="1" customWidth="1"/>
    <col min="1545" max="1545" width="10.125" style="1" customWidth="1"/>
    <col min="1546" max="1546" width="10.875" style="1" customWidth="1"/>
    <col min="1547" max="1552" width="9.625" style="1" customWidth="1"/>
    <col min="1553" max="1554" width="8.125" style="1" customWidth="1"/>
    <col min="1555" max="1792" width="9" style="1"/>
    <col min="1793" max="1793" width="2.375" style="1" customWidth="1"/>
    <col min="1794" max="1794" width="11.875" style="1" customWidth="1"/>
    <col min="1795" max="1799" width="9.625" style="1" customWidth="1"/>
    <col min="1800" max="1800" width="10.375" style="1" customWidth="1"/>
    <col min="1801" max="1801" width="10.125" style="1" customWidth="1"/>
    <col min="1802" max="1802" width="10.875" style="1" customWidth="1"/>
    <col min="1803" max="1808" width="9.625" style="1" customWidth="1"/>
    <col min="1809" max="1810" width="8.125" style="1" customWidth="1"/>
    <col min="1811" max="2048" width="9" style="1"/>
    <col min="2049" max="2049" width="2.375" style="1" customWidth="1"/>
    <col min="2050" max="2050" width="11.875" style="1" customWidth="1"/>
    <col min="2051" max="2055" width="9.625" style="1" customWidth="1"/>
    <col min="2056" max="2056" width="10.375" style="1" customWidth="1"/>
    <col min="2057" max="2057" width="10.125" style="1" customWidth="1"/>
    <col min="2058" max="2058" width="10.875" style="1" customWidth="1"/>
    <col min="2059" max="2064" width="9.625" style="1" customWidth="1"/>
    <col min="2065" max="2066" width="8.125" style="1" customWidth="1"/>
    <col min="2067" max="2304" width="9" style="1"/>
    <col min="2305" max="2305" width="2.375" style="1" customWidth="1"/>
    <col min="2306" max="2306" width="11.875" style="1" customWidth="1"/>
    <col min="2307" max="2311" width="9.625" style="1" customWidth="1"/>
    <col min="2312" max="2312" width="10.375" style="1" customWidth="1"/>
    <col min="2313" max="2313" width="10.125" style="1" customWidth="1"/>
    <col min="2314" max="2314" width="10.875" style="1" customWidth="1"/>
    <col min="2315" max="2320" width="9.625" style="1" customWidth="1"/>
    <col min="2321" max="2322" width="8.125" style="1" customWidth="1"/>
    <col min="2323" max="2560" width="9" style="1"/>
    <col min="2561" max="2561" width="2.375" style="1" customWidth="1"/>
    <col min="2562" max="2562" width="11.875" style="1" customWidth="1"/>
    <col min="2563" max="2567" width="9.625" style="1" customWidth="1"/>
    <col min="2568" max="2568" width="10.375" style="1" customWidth="1"/>
    <col min="2569" max="2569" width="10.125" style="1" customWidth="1"/>
    <col min="2570" max="2570" width="10.875" style="1" customWidth="1"/>
    <col min="2571" max="2576" width="9.625" style="1" customWidth="1"/>
    <col min="2577" max="2578" width="8.125" style="1" customWidth="1"/>
    <col min="2579" max="2816" width="9" style="1"/>
    <col min="2817" max="2817" width="2.375" style="1" customWidth="1"/>
    <col min="2818" max="2818" width="11.875" style="1" customWidth="1"/>
    <col min="2819" max="2823" width="9.625" style="1" customWidth="1"/>
    <col min="2824" max="2824" width="10.375" style="1" customWidth="1"/>
    <col min="2825" max="2825" width="10.125" style="1" customWidth="1"/>
    <col min="2826" max="2826" width="10.875" style="1" customWidth="1"/>
    <col min="2827" max="2832" width="9.625" style="1" customWidth="1"/>
    <col min="2833" max="2834" width="8.125" style="1" customWidth="1"/>
    <col min="2835" max="3072" width="9" style="1"/>
    <col min="3073" max="3073" width="2.375" style="1" customWidth="1"/>
    <col min="3074" max="3074" width="11.875" style="1" customWidth="1"/>
    <col min="3075" max="3079" width="9.625" style="1" customWidth="1"/>
    <col min="3080" max="3080" width="10.375" style="1" customWidth="1"/>
    <col min="3081" max="3081" width="10.125" style="1" customWidth="1"/>
    <col min="3082" max="3082" width="10.875" style="1" customWidth="1"/>
    <col min="3083" max="3088" width="9.625" style="1" customWidth="1"/>
    <col min="3089" max="3090" width="8.125" style="1" customWidth="1"/>
    <col min="3091" max="3328" width="9" style="1"/>
    <col min="3329" max="3329" width="2.375" style="1" customWidth="1"/>
    <col min="3330" max="3330" width="11.875" style="1" customWidth="1"/>
    <col min="3331" max="3335" width="9.625" style="1" customWidth="1"/>
    <col min="3336" max="3336" width="10.375" style="1" customWidth="1"/>
    <col min="3337" max="3337" width="10.125" style="1" customWidth="1"/>
    <col min="3338" max="3338" width="10.875" style="1" customWidth="1"/>
    <col min="3339" max="3344" width="9.625" style="1" customWidth="1"/>
    <col min="3345" max="3346" width="8.125" style="1" customWidth="1"/>
    <col min="3347" max="3584" width="9" style="1"/>
    <col min="3585" max="3585" width="2.375" style="1" customWidth="1"/>
    <col min="3586" max="3586" width="11.875" style="1" customWidth="1"/>
    <col min="3587" max="3591" width="9.625" style="1" customWidth="1"/>
    <col min="3592" max="3592" width="10.375" style="1" customWidth="1"/>
    <col min="3593" max="3593" width="10.125" style="1" customWidth="1"/>
    <col min="3594" max="3594" width="10.875" style="1" customWidth="1"/>
    <col min="3595" max="3600" width="9.625" style="1" customWidth="1"/>
    <col min="3601" max="3602" width="8.125" style="1" customWidth="1"/>
    <col min="3603" max="3840" width="9" style="1"/>
    <col min="3841" max="3841" width="2.375" style="1" customWidth="1"/>
    <col min="3842" max="3842" width="11.875" style="1" customWidth="1"/>
    <col min="3843" max="3847" width="9.625" style="1" customWidth="1"/>
    <col min="3848" max="3848" width="10.375" style="1" customWidth="1"/>
    <col min="3849" max="3849" width="10.125" style="1" customWidth="1"/>
    <col min="3850" max="3850" width="10.875" style="1" customWidth="1"/>
    <col min="3851" max="3856" width="9.625" style="1" customWidth="1"/>
    <col min="3857" max="3858" width="8.125" style="1" customWidth="1"/>
    <col min="3859" max="4096" width="9" style="1"/>
    <col min="4097" max="4097" width="2.375" style="1" customWidth="1"/>
    <col min="4098" max="4098" width="11.875" style="1" customWidth="1"/>
    <col min="4099" max="4103" width="9.625" style="1" customWidth="1"/>
    <col min="4104" max="4104" width="10.375" style="1" customWidth="1"/>
    <col min="4105" max="4105" width="10.125" style="1" customWidth="1"/>
    <col min="4106" max="4106" width="10.875" style="1" customWidth="1"/>
    <col min="4107" max="4112" width="9.625" style="1" customWidth="1"/>
    <col min="4113" max="4114" width="8.125" style="1" customWidth="1"/>
    <col min="4115" max="4352" width="9" style="1"/>
    <col min="4353" max="4353" width="2.375" style="1" customWidth="1"/>
    <col min="4354" max="4354" width="11.875" style="1" customWidth="1"/>
    <col min="4355" max="4359" width="9.625" style="1" customWidth="1"/>
    <col min="4360" max="4360" width="10.375" style="1" customWidth="1"/>
    <col min="4361" max="4361" width="10.125" style="1" customWidth="1"/>
    <col min="4362" max="4362" width="10.875" style="1" customWidth="1"/>
    <col min="4363" max="4368" width="9.625" style="1" customWidth="1"/>
    <col min="4369" max="4370" width="8.125" style="1" customWidth="1"/>
    <col min="4371" max="4608" width="9" style="1"/>
    <col min="4609" max="4609" width="2.375" style="1" customWidth="1"/>
    <col min="4610" max="4610" width="11.875" style="1" customWidth="1"/>
    <col min="4611" max="4615" width="9.625" style="1" customWidth="1"/>
    <col min="4616" max="4616" width="10.375" style="1" customWidth="1"/>
    <col min="4617" max="4617" width="10.125" style="1" customWidth="1"/>
    <col min="4618" max="4618" width="10.875" style="1" customWidth="1"/>
    <col min="4619" max="4624" width="9.625" style="1" customWidth="1"/>
    <col min="4625" max="4626" width="8.125" style="1" customWidth="1"/>
    <col min="4627" max="4864" width="9" style="1"/>
    <col min="4865" max="4865" width="2.375" style="1" customWidth="1"/>
    <col min="4866" max="4866" width="11.875" style="1" customWidth="1"/>
    <col min="4867" max="4871" width="9.625" style="1" customWidth="1"/>
    <col min="4872" max="4872" width="10.375" style="1" customWidth="1"/>
    <col min="4873" max="4873" width="10.125" style="1" customWidth="1"/>
    <col min="4874" max="4874" width="10.875" style="1" customWidth="1"/>
    <col min="4875" max="4880" width="9.625" style="1" customWidth="1"/>
    <col min="4881" max="4882" width="8.125" style="1" customWidth="1"/>
    <col min="4883" max="5120" width="9" style="1"/>
    <col min="5121" max="5121" width="2.375" style="1" customWidth="1"/>
    <col min="5122" max="5122" width="11.875" style="1" customWidth="1"/>
    <col min="5123" max="5127" width="9.625" style="1" customWidth="1"/>
    <col min="5128" max="5128" width="10.375" style="1" customWidth="1"/>
    <col min="5129" max="5129" width="10.125" style="1" customWidth="1"/>
    <col min="5130" max="5130" width="10.875" style="1" customWidth="1"/>
    <col min="5131" max="5136" width="9.625" style="1" customWidth="1"/>
    <col min="5137" max="5138" width="8.125" style="1" customWidth="1"/>
    <col min="5139" max="5376" width="9" style="1"/>
    <col min="5377" max="5377" width="2.375" style="1" customWidth="1"/>
    <col min="5378" max="5378" width="11.875" style="1" customWidth="1"/>
    <col min="5379" max="5383" width="9.625" style="1" customWidth="1"/>
    <col min="5384" max="5384" width="10.375" style="1" customWidth="1"/>
    <col min="5385" max="5385" width="10.125" style="1" customWidth="1"/>
    <col min="5386" max="5386" width="10.875" style="1" customWidth="1"/>
    <col min="5387" max="5392" width="9.625" style="1" customWidth="1"/>
    <col min="5393" max="5394" width="8.125" style="1" customWidth="1"/>
    <col min="5395" max="5632" width="9" style="1"/>
    <col min="5633" max="5633" width="2.375" style="1" customWidth="1"/>
    <col min="5634" max="5634" width="11.875" style="1" customWidth="1"/>
    <col min="5635" max="5639" width="9.625" style="1" customWidth="1"/>
    <col min="5640" max="5640" width="10.375" style="1" customWidth="1"/>
    <col min="5641" max="5641" width="10.125" style="1" customWidth="1"/>
    <col min="5642" max="5642" width="10.875" style="1" customWidth="1"/>
    <col min="5643" max="5648" width="9.625" style="1" customWidth="1"/>
    <col min="5649" max="5650" width="8.125" style="1" customWidth="1"/>
    <col min="5651" max="5888" width="9" style="1"/>
    <col min="5889" max="5889" width="2.375" style="1" customWidth="1"/>
    <col min="5890" max="5890" width="11.875" style="1" customWidth="1"/>
    <col min="5891" max="5895" width="9.625" style="1" customWidth="1"/>
    <col min="5896" max="5896" width="10.375" style="1" customWidth="1"/>
    <col min="5897" max="5897" width="10.125" style="1" customWidth="1"/>
    <col min="5898" max="5898" width="10.875" style="1" customWidth="1"/>
    <col min="5899" max="5904" width="9.625" style="1" customWidth="1"/>
    <col min="5905" max="5906" width="8.125" style="1" customWidth="1"/>
    <col min="5907" max="6144" width="9" style="1"/>
    <col min="6145" max="6145" width="2.375" style="1" customWidth="1"/>
    <col min="6146" max="6146" width="11.875" style="1" customWidth="1"/>
    <col min="6147" max="6151" width="9.625" style="1" customWidth="1"/>
    <col min="6152" max="6152" width="10.375" style="1" customWidth="1"/>
    <col min="6153" max="6153" width="10.125" style="1" customWidth="1"/>
    <col min="6154" max="6154" width="10.875" style="1" customWidth="1"/>
    <col min="6155" max="6160" width="9.625" style="1" customWidth="1"/>
    <col min="6161" max="6162" width="8.125" style="1" customWidth="1"/>
    <col min="6163" max="6400" width="9" style="1"/>
    <col min="6401" max="6401" width="2.375" style="1" customWidth="1"/>
    <col min="6402" max="6402" width="11.875" style="1" customWidth="1"/>
    <col min="6403" max="6407" width="9.625" style="1" customWidth="1"/>
    <col min="6408" max="6408" width="10.375" style="1" customWidth="1"/>
    <col min="6409" max="6409" width="10.125" style="1" customWidth="1"/>
    <col min="6410" max="6410" width="10.875" style="1" customWidth="1"/>
    <col min="6411" max="6416" width="9.625" style="1" customWidth="1"/>
    <col min="6417" max="6418" width="8.125" style="1" customWidth="1"/>
    <col min="6419" max="6656" width="9" style="1"/>
    <col min="6657" max="6657" width="2.375" style="1" customWidth="1"/>
    <col min="6658" max="6658" width="11.875" style="1" customWidth="1"/>
    <col min="6659" max="6663" width="9.625" style="1" customWidth="1"/>
    <col min="6664" max="6664" width="10.375" style="1" customWidth="1"/>
    <col min="6665" max="6665" width="10.125" style="1" customWidth="1"/>
    <col min="6666" max="6666" width="10.875" style="1" customWidth="1"/>
    <col min="6667" max="6672" width="9.625" style="1" customWidth="1"/>
    <col min="6673" max="6674" width="8.125" style="1" customWidth="1"/>
    <col min="6675" max="6912" width="9" style="1"/>
    <col min="6913" max="6913" width="2.375" style="1" customWidth="1"/>
    <col min="6914" max="6914" width="11.875" style="1" customWidth="1"/>
    <col min="6915" max="6919" width="9.625" style="1" customWidth="1"/>
    <col min="6920" max="6920" width="10.375" style="1" customWidth="1"/>
    <col min="6921" max="6921" width="10.125" style="1" customWidth="1"/>
    <col min="6922" max="6922" width="10.875" style="1" customWidth="1"/>
    <col min="6923" max="6928" width="9.625" style="1" customWidth="1"/>
    <col min="6929" max="6930" width="8.125" style="1" customWidth="1"/>
    <col min="6931" max="7168" width="9" style="1"/>
    <col min="7169" max="7169" width="2.375" style="1" customWidth="1"/>
    <col min="7170" max="7170" width="11.875" style="1" customWidth="1"/>
    <col min="7171" max="7175" width="9.625" style="1" customWidth="1"/>
    <col min="7176" max="7176" width="10.375" style="1" customWidth="1"/>
    <col min="7177" max="7177" width="10.125" style="1" customWidth="1"/>
    <col min="7178" max="7178" width="10.875" style="1" customWidth="1"/>
    <col min="7179" max="7184" width="9.625" style="1" customWidth="1"/>
    <col min="7185" max="7186" width="8.125" style="1" customWidth="1"/>
    <col min="7187" max="7424" width="9" style="1"/>
    <col min="7425" max="7425" width="2.375" style="1" customWidth="1"/>
    <col min="7426" max="7426" width="11.875" style="1" customWidth="1"/>
    <col min="7427" max="7431" width="9.625" style="1" customWidth="1"/>
    <col min="7432" max="7432" width="10.375" style="1" customWidth="1"/>
    <col min="7433" max="7433" width="10.125" style="1" customWidth="1"/>
    <col min="7434" max="7434" width="10.875" style="1" customWidth="1"/>
    <col min="7435" max="7440" width="9.625" style="1" customWidth="1"/>
    <col min="7441" max="7442" width="8.125" style="1" customWidth="1"/>
    <col min="7443" max="7680" width="9" style="1"/>
    <col min="7681" max="7681" width="2.375" style="1" customWidth="1"/>
    <col min="7682" max="7682" width="11.875" style="1" customWidth="1"/>
    <col min="7683" max="7687" width="9.625" style="1" customWidth="1"/>
    <col min="7688" max="7688" width="10.375" style="1" customWidth="1"/>
    <col min="7689" max="7689" width="10.125" style="1" customWidth="1"/>
    <col min="7690" max="7690" width="10.875" style="1" customWidth="1"/>
    <col min="7691" max="7696" width="9.625" style="1" customWidth="1"/>
    <col min="7697" max="7698" width="8.125" style="1" customWidth="1"/>
    <col min="7699" max="7936" width="9" style="1"/>
    <col min="7937" max="7937" width="2.375" style="1" customWidth="1"/>
    <col min="7938" max="7938" width="11.875" style="1" customWidth="1"/>
    <col min="7939" max="7943" width="9.625" style="1" customWidth="1"/>
    <col min="7944" max="7944" width="10.375" style="1" customWidth="1"/>
    <col min="7945" max="7945" width="10.125" style="1" customWidth="1"/>
    <col min="7946" max="7946" width="10.875" style="1" customWidth="1"/>
    <col min="7947" max="7952" width="9.625" style="1" customWidth="1"/>
    <col min="7953" max="7954" width="8.125" style="1" customWidth="1"/>
    <col min="7955" max="8192" width="9" style="1"/>
    <col min="8193" max="8193" width="2.375" style="1" customWidth="1"/>
    <col min="8194" max="8194" width="11.875" style="1" customWidth="1"/>
    <col min="8195" max="8199" width="9.625" style="1" customWidth="1"/>
    <col min="8200" max="8200" width="10.375" style="1" customWidth="1"/>
    <col min="8201" max="8201" width="10.125" style="1" customWidth="1"/>
    <col min="8202" max="8202" width="10.875" style="1" customWidth="1"/>
    <col min="8203" max="8208" width="9.625" style="1" customWidth="1"/>
    <col min="8209" max="8210" width="8.125" style="1" customWidth="1"/>
    <col min="8211" max="8448" width="9" style="1"/>
    <col min="8449" max="8449" width="2.375" style="1" customWidth="1"/>
    <col min="8450" max="8450" width="11.875" style="1" customWidth="1"/>
    <col min="8451" max="8455" width="9.625" style="1" customWidth="1"/>
    <col min="8456" max="8456" width="10.375" style="1" customWidth="1"/>
    <col min="8457" max="8457" width="10.125" style="1" customWidth="1"/>
    <col min="8458" max="8458" width="10.875" style="1" customWidth="1"/>
    <col min="8459" max="8464" width="9.625" style="1" customWidth="1"/>
    <col min="8465" max="8466" width="8.125" style="1" customWidth="1"/>
    <col min="8467" max="8704" width="9" style="1"/>
    <col min="8705" max="8705" width="2.375" style="1" customWidth="1"/>
    <col min="8706" max="8706" width="11.875" style="1" customWidth="1"/>
    <col min="8707" max="8711" width="9.625" style="1" customWidth="1"/>
    <col min="8712" max="8712" width="10.375" style="1" customWidth="1"/>
    <col min="8713" max="8713" width="10.125" style="1" customWidth="1"/>
    <col min="8714" max="8714" width="10.875" style="1" customWidth="1"/>
    <col min="8715" max="8720" width="9.625" style="1" customWidth="1"/>
    <col min="8721" max="8722" width="8.125" style="1" customWidth="1"/>
    <col min="8723" max="8960" width="9" style="1"/>
    <col min="8961" max="8961" width="2.375" style="1" customWidth="1"/>
    <col min="8962" max="8962" width="11.875" style="1" customWidth="1"/>
    <col min="8963" max="8967" width="9.625" style="1" customWidth="1"/>
    <col min="8968" max="8968" width="10.375" style="1" customWidth="1"/>
    <col min="8969" max="8969" width="10.125" style="1" customWidth="1"/>
    <col min="8970" max="8970" width="10.875" style="1" customWidth="1"/>
    <col min="8971" max="8976" width="9.625" style="1" customWidth="1"/>
    <col min="8977" max="8978" width="8.125" style="1" customWidth="1"/>
    <col min="8979" max="9216" width="9" style="1"/>
    <col min="9217" max="9217" width="2.375" style="1" customWidth="1"/>
    <col min="9218" max="9218" width="11.875" style="1" customWidth="1"/>
    <col min="9219" max="9223" width="9.625" style="1" customWidth="1"/>
    <col min="9224" max="9224" width="10.375" style="1" customWidth="1"/>
    <col min="9225" max="9225" width="10.125" style="1" customWidth="1"/>
    <col min="9226" max="9226" width="10.875" style="1" customWidth="1"/>
    <col min="9227" max="9232" width="9.625" style="1" customWidth="1"/>
    <col min="9233" max="9234" width="8.125" style="1" customWidth="1"/>
    <col min="9235" max="9472" width="9" style="1"/>
    <col min="9473" max="9473" width="2.375" style="1" customWidth="1"/>
    <col min="9474" max="9474" width="11.875" style="1" customWidth="1"/>
    <col min="9475" max="9479" width="9.625" style="1" customWidth="1"/>
    <col min="9480" max="9480" width="10.375" style="1" customWidth="1"/>
    <col min="9481" max="9481" width="10.125" style="1" customWidth="1"/>
    <col min="9482" max="9482" width="10.875" style="1" customWidth="1"/>
    <col min="9483" max="9488" width="9.625" style="1" customWidth="1"/>
    <col min="9489" max="9490" width="8.125" style="1" customWidth="1"/>
    <col min="9491" max="9728" width="9" style="1"/>
    <col min="9729" max="9729" width="2.375" style="1" customWidth="1"/>
    <col min="9730" max="9730" width="11.875" style="1" customWidth="1"/>
    <col min="9731" max="9735" width="9.625" style="1" customWidth="1"/>
    <col min="9736" max="9736" width="10.375" style="1" customWidth="1"/>
    <col min="9737" max="9737" width="10.125" style="1" customWidth="1"/>
    <col min="9738" max="9738" width="10.875" style="1" customWidth="1"/>
    <col min="9739" max="9744" width="9.625" style="1" customWidth="1"/>
    <col min="9745" max="9746" width="8.125" style="1" customWidth="1"/>
    <col min="9747" max="9984" width="9" style="1"/>
    <col min="9985" max="9985" width="2.375" style="1" customWidth="1"/>
    <col min="9986" max="9986" width="11.875" style="1" customWidth="1"/>
    <col min="9987" max="9991" width="9.625" style="1" customWidth="1"/>
    <col min="9992" max="9992" width="10.375" style="1" customWidth="1"/>
    <col min="9993" max="9993" width="10.125" style="1" customWidth="1"/>
    <col min="9994" max="9994" width="10.875" style="1" customWidth="1"/>
    <col min="9995" max="10000" width="9.625" style="1" customWidth="1"/>
    <col min="10001" max="10002" width="8.125" style="1" customWidth="1"/>
    <col min="10003" max="10240" width="9" style="1"/>
    <col min="10241" max="10241" width="2.375" style="1" customWidth="1"/>
    <col min="10242" max="10242" width="11.875" style="1" customWidth="1"/>
    <col min="10243" max="10247" width="9.625" style="1" customWidth="1"/>
    <col min="10248" max="10248" width="10.375" style="1" customWidth="1"/>
    <col min="10249" max="10249" width="10.125" style="1" customWidth="1"/>
    <col min="10250" max="10250" width="10.875" style="1" customWidth="1"/>
    <col min="10251" max="10256" width="9.625" style="1" customWidth="1"/>
    <col min="10257" max="10258" width="8.125" style="1" customWidth="1"/>
    <col min="10259" max="10496" width="9" style="1"/>
    <col min="10497" max="10497" width="2.375" style="1" customWidth="1"/>
    <col min="10498" max="10498" width="11.875" style="1" customWidth="1"/>
    <col min="10499" max="10503" width="9.625" style="1" customWidth="1"/>
    <col min="10504" max="10504" width="10.375" style="1" customWidth="1"/>
    <col min="10505" max="10505" width="10.125" style="1" customWidth="1"/>
    <col min="10506" max="10506" width="10.875" style="1" customWidth="1"/>
    <col min="10507" max="10512" width="9.625" style="1" customWidth="1"/>
    <col min="10513" max="10514" width="8.125" style="1" customWidth="1"/>
    <col min="10515" max="10752" width="9" style="1"/>
    <col min="10753" max="10753" width="2.375" style="1" customWidth="1"/>
    <col min="10754" max="10754" width="11.875" style="1" customWidth="1"/>
    <col min="10755" max="10759" width="9.625" style="1" customWidth="1"/>
    <col min="10760" max="10760" width="10.375" style="1" customWidth="1"/>
    <col min="10761" max="10761" width="10.125" style="1" customWidth="1"/>
    <col min="10762" max="10762" width="10.875" style="1" customWidth="1"/>
    <col min="10763" max="10768" width="9.625" style="1" customWidth="1"/>
    <col min="10769" max="10770" width="8.125" style="1" customWidth="1"/>
    <col min="10771" max="11008" width="9" style="1"/>
    <col min="11009" max="11009" width="2.375" style="1" customWidth="1"/>
    <col min="11010" max="11010" width="11.875" style="1" customWidth="1"/>
    <col min="11011" max="11015" width="9.625" style="1" customWidth="1"/>
    <col min="11016" max="11016" width="10.375" style="1" customWidth="1"/>
    <col min="11017" max="11017" width="10.125" style="1" customWidth="1"/>
    <col min="11018" max="11018" width="10.875" style="1" customWidth="1"/>
    <col min="11019" max="11024" width="9.625" style="1" customWidth="1"/>
    <col min="11025" max="11026" width="8.125" style="1" customWidth="1"/>
    <col min="11027" max="11264" width="9" style="1"/>
    <col min="11265" max="11265" width="2.375" style="1" customWidth="1"/>
    <col min="11266" max="11266" width="11.875" style="1" customWidth="1"/>
    <col min="11267" max="11271" width="9.625" style="1" customWidth="1"/>
    <col min="11272" max="11272" width="10.375" style="1" customWidth="1"/>
    <col min="11273" max="11273" width="10.125" style="1" customWidth="1"/>
    <col min="11274" max="11274" width="10.875" style="1" customWidth="1"/>
    <col min="11275" max="11280" width="9.625" style="1" customWidth="1"/>
    <col min="11281" max="11282" width="8.125" style="1" customWidth="1"/>
    <col min="11283" max="11520" width="9" style="1"/>
    <col min="11521" max="11521" width="2.375" style="1" customWidth="1"/>
    <col min="11522" max="11522" width="11.875" style="1" customWidth="1"/>
    <col min="11523" max="11527" width="9.625" style="1" customWidth="1"/>
    <col min="11528" max="11528" width="10.375" style="1" customWidth="1"/>
    <col min="11529" max="11529" width="10.125" style="1" customWidth="1"/>
    <col min="11530" max="11530" width="10.875" style="1" customWidth="1"/>
    <col min="11531" max="11536" width="9.625" style="1" customWidth="1"/>
    <col min="11537" max="11538" width="8.125" style="1" customWidth="1"/>
    <col min="11539" max="11776" width="9" style="1"/>
    <col min="11777" max="11777" width="2.375" style="1" customWidth="1"/>
    <col min="11778" max="11778" width="11.875" style="1" customWidth="1"/>
    <col min="11779" max="11783" width="9.625" style="1" customWidth="1"/>
    <col min="11784" max="11784" width="10.375" style="1" customWidth="1"/>
    <col min="11785" max="11785" width="10.125" style="1" customWidth="1"/>
    <col min="11786" max="11786" width="10.875" style="1" customWidth="1"/>
    <col min="11787" max="11792" width="9.625" style="1" customWidth="1"/>
    <col min="11793" max="11794" width="8.125" style="1" customWidth="1"/>
    <col min="11795" max="12032" width="9" style="1"/>
    <col min="12033" max="12033" width="2.375" style="1" customWidth="1"/>
    <col min="12034" max="12034" width="11.875" style="1" customWidth="1"/>
    <col min="12035" max="12039" width="9.625" style="1" customWidth="1"/>
    <col min="12040" max="12040" width="10.375" style="1" customWidth="1"/>
    <col min="12041" max="12041" width="10.125" style="1" customWidth="1"/>
    <col min="12042" max="12042" width="10.875" style="1" customWidth="1"/>
    <col min="12043" max="12048" width="9.625" style="1" customWidth="1"/>
    <col min="12049" max="12050" width="8.125" style="1" customWidth="1"/>
    <col min="12051" max="12288" width="9" style="1"/>
    <col min="12289" max="12289" width="2.375" style="1" customWidth="1"/>
    <col min="12290" max="12290" width="11.875" style="1" customWidth="1"/>
    <col min="12291" max="12295" width="9.625" style="1" customWidth="1"/>
    <col min="12296" max="12296" width="10.375" style="1" customWidth="1"/>
    <col min="12297" max="12297" width="10.125" style="1" customWidth="1"/>
    <col min="12298" max="12298" width="10.875" style="1" customWidth="1"/>
    <col min="12299" max="12304" width="9.625" style="1" customWidth="1"/>
    <col min="12305" max="12306" width="8.125" style="1" customWidth="1"/>
    <col min="12307" max="12544" width="9" style="1"/>
    <col min="12545" max="12545" width="2.375" style="1" customWidth="1"/>
    <col min="12546" max="12546" width="11.875" style="1" customWidth="1"/>
    <col min="12547" max="12551" width="9.625" style="1" customWidth="1"/>
    <col min="12552" max="12552" width="10.375" style="1" customWidth="1"/>
    <col min="12553" max="12553" width="10.125" style="1" customWidth="1"/>
    <col min="12554" max="12554" width="10.875" style="1" customWidth="1"/>
    <col min="12555" max="12560" width="9.625" style="1" customWidth="1"/>
    <col min="12561" max="12562" width="8.125" style="1" customWidth="1"/>
    <col min="12563" max="12800" width="9" style="1"/>
    <col min="12801" max="12801" width="2.375" style="1" customWidth="1"/>
    <col min="12802" max="12802" width="11.875" style="1" customWidth="1"/>
    <col min="12803" max="12807" width="9.625" style="1" customWidth="1"/>
    <col min="12808" max="12808" width="10.375" style="1" customWidth="1"/>
    <col min="12809" max="12809" width="10.125" style="1" customWidth="1"/>
    <col min="12810" max="12810" width="10.875" style="1" customWidth="1"/>
    <col min="12811" max="12816" width="9.625" style="1" customWidth="1"/>
    <col min="12817" max="12818" width="8.125" style="1" customWidth="1"/>
    <col min="12819" max="13056" width="9" style="1"/>
    <col min="13057" max="13057" width="2.375" style="1" customWidth="1"/>
    <col min="13058" max="13058" width="11.875" style="1" customWidth="1"/>
    <col min="13059" max="13063" width="9.625" style="1" customWidth="1"/>
    <col min="13064" max="13064" width="10.375" style="1" customWidth="1"/>
    <col min="13065" max="13065" width="10.125" style="1" customWidth="1"/>
    <col min="13066" max="13066" width="10.875" style="1" customWidth="1"/>
    <col min="13067" max="13072" width="9.625" style="1" customWidth="1"/>
    <col min="13073" max="13074" width="8.125" style="1" customWidth="1"/>
    <col min="13075" max="13312" width="9" style="1"/>
    <col min="13313" max="13313" width="2.375" style="1" customWidth="1"/>
    <col min="13314" max="13314" width="11.875" style="1" customWidth="1"/>
    <col min="13315" max="13319" width="9.625" style="1" customWidth="1"/>
    <col min="13320" max="13320" width="10.375" style="1" customWidth="1"/>
    <col min="13321" max="13321" width="10.125" style="1" customWidth="1"/>
    <col min="13322" max="13322" width="10.875" style="1" customWidth="1"/>
    <col min="13323" max="13328" width="9.625" style="1" customWidth="1"/>
    <col min="13329" max="13330" width="8.125" style="1" customWidth="1"/>
    <col min="13331" max="13568" width="9" style="1"/>
    <col min="13569" max="13569" width="2.375" style="1" customWidth="1"/>
    <col min="13570" max="13570" width="11.875" style="1" customWidth="1"/>
    <col min="13571" max="13575" width="9.625" style="1" customWidth="1"/>
    <col min="13576" max="13576" width="10.375" style="1" customWidth="1"/>
    <col min="13577" max="13577" width="10.125" style="1" customWidth="1"/>
    <col min="13578" max="13578" width="10.875" style="1" customWidth="1"/>
    <col min="13579" max="13584" width="9.625" style="1" customWidth="1"/>
    <col min="13585" max="13586" width="8.125" style="1" customWidth="1"/>
    <col min="13587" max="13824" width="9" style="1"/>
    <col min="13825" max="13825" width="2.375" style="1" customWidth="1"/>
    <col min="13826" max="13826" width="11.875" style="1" customWidth="1"/>
    <col min="13827" max="13831" width="9.625" style="1" customWidth="1"/>
    <col min="13832" max="13832" width="10.375" style="1" customWidth="1"/>
    <col min="13833" max="13833" width="10.125" style="1" customWidth="1"/>
    <col min="13834" max="13834" width="10.875" style="1" customWidth="1"/>
    <col min="13835" max="13840" width="9.625" style="1" customWidth="1"/>
    <col min="13841" max="13842" width="8.125" style="1" customWidth="1"/>
    <col min="13843" max="14080" width="9" style="1"/>
    <col min="14081" max="14081" width="2.375" style="1" customWidth="1"/>
    <col min="14082" max="14082" width="11.875" style="1" customWidth="1"/>
    <col min="14083" max="14087" width="9.625" style="1" customWidth="1"/>
    <col min="14088" max="14088" width="10.375" style="1" customWidth="1"/>
    <col min="14089" max="14089" width="10.125" style="1" customWidth="1"/>
    <col min="14090" max="14090" width="10.875" style="1" customWidth="1"/>
    <col min="14091" max="14096" width="9.625" style="1" customWidth="1"/>
    <col min="14097" max="14098" width="8.125" style="1" customWidth="1"/>
    <col min="14099" max="14336" width="9" style="1"/>
    <col min="14337" max="14337" width="2.375" style="1" customWidth="1"/>
    <col min="14338" max="14338" width="11.875" style="1" customWidth="1"/>
    <col min="14339" max="14343" width="9.625" style="1" customWidth="1"/>
    <col min="14344" max="14344" width="10.375" style="1" customWidth="1"/>
    <col min="14345" max="14345" width="10.125" style="1" customWidth="1"/>
    <col min="14346" max="14346" width="10.875" style="1" customWidth="1"/>
    <col min="14347" max="14352" width="9.625" style="1" customWidth="1"/>
    <col min="14353" max="14354" width="8.125" style="1" customWidth="1"/>
    <col min="14355" max="14592" width="9" style="1"/>
    <col min="14593" max="14593" width="2.375" style="1" customWidth="1"/>
    <col min="14594" max="14594" width="11.875" style="1" customWidth="1"/>
    <col min="14595" max="14599" width="9.625" style="1" customWidth="1"/>
    <col min="14600" max="14600" width="10.375" style="1" customWidth="1"/>
    <col min="14601" max="14601" width="10.125" style="1" customWidth="1"/>
    <col min="14602" max="14602" width="10.875" style="1" customWidth="1"/>
    <col min="14603" max="14608" width="9.625" style="1" customWidth="1"/>
    <col min="14609" max="14610" width="8.125" style="1" customWidth="1"/>
    <col min="14611" max="14848" width="9" style="1"/>
    <col min="14849" max="14849" width="2.375" style="1" customWidth="1"/>
    <col min="14850" max="14850" width="11.875" style="1" customWidth="1"/>
    <col min="14851" max="14855" width="9.625" style="1" customWidth="1"/>
    <col min="14856" max="14856" width="10.375" style="1" customWidth="1"/>
    <col min="14857" max="14857" width="10.125" style="1" customWidth="1"/>
    <col min="14858" max="14858" width="10.875" style="1" customWidth="1"/>
    <col min="14859" max="14864" width="9.625" style="1" customWidth="1"/>
    <col min="14865" max="14866" width="8.125" style="1" customWidth="1"/>
    <col min="14867" max="15104" width="9" style="1"/>
    <col min="15105" max="15105" width="2.375" style="1" customWidth="1"/>
    <col min="15106" max="15106" width="11.875" style="1" customWidth="1"/>
    <col min="15107" max="15111" width="9.625" style="1" customWidth="1"/>
    <col min="15112" max="15112" width="10.375" style="1" customWidth="1"/>
    <col min="15113" max="15113" width="10.125" style="1" customWidth="1"/>
    <col min="15114" max="15114" width="10.875" style="1" customWidth="1"/>
    <col min="15115" max="15120" width="9.625" style="1" customWidth="1"/>
    <col min="15121" max="15122" width="8.125" style="1" customWidth="1"/>
    <col min="15123" max="15360" width="9" style="1"/>
    <col min="15361" max="15361" width="2.375" style="1" customWidth="1"/>
    <col min="15362" max="15362" width="11.875" style="1" customWidth="1"/>
    <col min="15363" max="15367" width="9.625" style="1" customWidth="1"/>
    <col min="15368" max="15368" width="10.375" style="1" customWidth="1"/>
    <col min="15369" max="15369" width="10.125" style="1" customWidth="1"/>
    <col min="15370" max="15370" width="10.875" style="1" customWidth="1"/>
    <col min="15371" max="15376" width="9.625" style="1" customWidth="1"/>
    <col min="15377" max="15378" width="8.125" style="1" customWidth="1"/>
    <col min="15379" max="15616" width="9" style="1"/>
    <col min="15617" max="15617" width="2.375" style="1" customWidth="1"/>
    <col min="15618" max="15618" width="11.875" style="1" customWidth="1"/>
    <col min="15619" max="15623" width="9.625" style="1" customWidth="1"/>
    <col min="15624" max="15624" width="10.375" style="1" customWidth="1"/>
    <col min="15625" max="15625" width="10.125" style="1" customWidth="1"/>
    <col min="15626" max="15626" width="10.875" style="1" customWidth="1"/>
    <col min="15627" max="15632" width="9.625" style="1" customWidth="1"/>
    <col min="15633" max="15634" width="8.125" style="1" customWidth="1"/>
    <col min="15635" max="15872" width="9" style="1"/>
    <col min="15873" max="15873" width="2.375" style="1" customWidth="1"/>
    <col min="15874" max="15874" width="11.875" style="1" customWidth="1"/>
    <col min="15875" max="15879" width="9.625" style="1" customWidth="1"/>
    <col min="15880" max="15880" width="10.375" style="1" customWidth="1"/>
    <col min="15881" max="15881" width="10.125" style="1" customWidth="1"/>
    <col min="15882" max="15882" width="10.875" style="1" customWidth="1"/>
    <col min="15883" max="15888" width="9.625" style="1" customWidth="1"/>
    <col min="15889" max="15890" width="8.125" style="1" customWidth="1"/>
    <col min="15891" max="16128" width="9" style="1"/>
    <col min="16129" max="16129" width="2.375" style="1" customWidth="1"/>
    <col min="16130" max="16130" width="11.875" style="1" customWidth="1"/>
    <col min="16131" max="16135" width="9.625" style="1" customWidth="1"/>
    <col min="16136" max="16136" width="10.375" style="1" customWidth="1"/>
    <col min="16137" max="16137" width="10.125" style="1" customWidth="1"/>
    <col min="16138" max="16138" width="10.875" style="1" customWidth="1"/>
    <col min="16139" max="16144" width="9.625" style="1" customWidth="1"/>
    <col min="16145" max="16146" width="8.125" style="1" customWidth="1"/>
    <col min="16147" max="16384" width="9" style="1"/>
  </cols>
  <sheetData>
    <row r="3" spans="2:14" ht="14.25" x14ac:dyDescent="0.15">
      <c r="B3" s="2" t="s">
        <v>0</v>
      </c>
      <c r="C3" s="2"/>
      <c r="D3" s="2"/>
      <c r="E3" s="2"/>
      <c r="F3" s="2"/>
      <c r="G3" s="2"/>
      <c r="H3" s="2"/>
      <c r="I3" s="2"/>
      <c r="J3" s="3"/>
    </row>
    <row r="4" spans="2:14" ht="14.25" thickBot="1" x14ac:dyDescent="0.2">
      <c r="L4" s="4" t="s">
        <v>1</v>
      </c>
      <c r="M4" s="4"/>
      <c r="N4" s="4"/>
    </row>
    <row r="5" spans="2:14" ht="14.25" customHeight="1" x14ac:dyDescent="0.15">
      <c r="B5" s="5" t="s">
        <v>2</v>
      </c>
      <c r="C5" s="6" t="s">
        <v>3</v>
      </c>
      <c r="D5" s="7"/>
      <c r="E5" s="6" t="s">
        <v>4</v>
      </c>
      <c r="F5" s="7"/>
      <c r="G5" s="6" t="s">
        <v>5</v>
      </c>
      <c r="H5" s="8"/>
      <c r="I5" s="7"/>
      <c r="J5" s="9" t="s">
        <v>6</v>
      </c>
      <c r="K5" s="10"/>
      <c r="L5" s="10"/>
      <c r="M5" s="10"/>
      <c r="N5" s="11"/>
    </row>
    <row r="6" spans="2:14" ht="27" customHeight="1" thickBot="1" x14ac:dyDescent="0.2">
      <c r="B6" s="12"/>
      <c r="C6" s="13" t="s">
        <v>7</v>
      </c>
      <c r="D6" s="14" t="s">
        <v>8</v>
      </c>
      <c r="E6" s="13" t="s">
        <v>7</v>
      </c>
      <c r="F6" s="14" t="s">
        <v>9</v>
      </c>
      <c r="G6" s="13" t="s">
        <v>7</v>
      </c>
      <c r="H6" s="15" t="s">
        <v>8</v>
      </c>
      <c r="I6" s="16" t="s">
        <v>9</v>
      </c>
      <c r="J6" s="17" t="s">
        <v>10</v>
      </c>
      <c r="K6" s="18"/>
      <c r="L6" s="17" t="s">
        <v>11</v>
      </c>
      <c r="M6" s="18"/>
      <c r="N6" s="19" t="s">
        <v>12</v>
      </c>
    </row>
    <row r="7" spans="2:14" ht="14.25" customHeight="1" x14ac:dyDescent="0.15">
      <c r="B7" s="20" t="s">
        <v>13</v>
      </c>
      <c r="C7" s="21">
        <v>1339</v>
      </c>
      <c r="D7" s="22">
        <v>4687</v>
      </c>
      <c r="E7" s="23" t="s">
        <v>14</v>
      </c>
      <c r="F7" s="24" t="s">
        <v>14</v>
      </c>
      <c r="G7" s="21">
        <v>22666</v>
      </c>
      <c r="H7" s="25">
        <v>79331</v>
      </c>
      <c r="I7" s="22">
        <v>2566695</v>
      </c>
      <c r="J7" s="26">
        <f>G7+C7</f>
        <v>24005</v>
      </c>
      <c r="K7" s="25">
        <f t="shared" ref="J7:K10" si="0">H7+D7</f>
        <v>84018</v>
      </c>
      <c r="L7" s="25">
        <f>G7</f>
        <v>22666</v>
      </c>
      <c r="M7" s="25">
        <f>I7</f>
        <v>2566695</v>
      </c>
      <c r="N7" s="27">
        <v>24005</v>
      </c>
    </row>
    <row r="8" spans="2:14" ht="14.25" customHeight="1" x14ac:dyDescent="0.15">
      <c r="B8" s="28" t="s">
        <v>15</v>
      </c>
      <c r="C8" s="29">
        <v>154</v>
      </c>
      <c r="D8" s="30">
        <v>538</v>
      </c>
      <c r="E8" s="31" t="s">
        <v>14</v>
      </c>
      <c r="F8" s="32" t="s">
        <v>14</v>
      </c>
      <c r="G8" s="29">
        <v>1099</v>
      </c>
      <c r="H8" s="33">
        <v>3847</v>
      </c>
      <c r="I8" s="30">
        <v>148641</v>
      </c>
      <c r="J8" s="34">
        <f t="shared" si="0"/>
        <v>1253</v>
      </c>
      <c r="K8" s="33">
        <f t="shared" si="0"/>
        <v>4385</v>
      </c>
      <c r="L8" s="33">
        <f>G8</f>
        <v>1099</v>
      </c>
      <c r="M8" s="33">
        <f>I8</f>
        <v>148641</v>
      </c>
      <c r="N8" s="30">
        <v>1253</v>
      </c>
    </row>
    <row r="9" spans="2:14" ht="14.25" customHeight="1" x14ac:dyDescent="0.15">
      <c r="B9" s="28" t="s">
        <v>16</v>
      </c>
      <c r="C9" s="29">
        <v>4</v>
      </c>
      <c r="D9" s="30">
        <v>14</v>
      </c>
      <c r="E9" s="31" t="s">
        <v>14</v>
      </c>
      <c r="F9" s="32" t="s">
        <v>14</v>
      </c>
      <c r="G9" s="29">
        <v>4</v>
      </c>
      <c r="H9" s="33">
        <v>14</v>
      </c>
      <c r="I9" s="30">
        <v>644</v>
      </c>
      <c r="J9" s="26">
        <f t="shared" si="0"/>
        <v>8</v>
      </c>
      <c r="K9" s="25">
        <f t="shared" si="0"/>
        <v>28</v>
      </c>
      <c r="L9" s="25">
        <f>G9</f>
        <v>4</v>
      </c>
      <c r="M9" s="25">
        <f>I9</f>
        <v>644</v>
      </c>
      <c r="N9" s="22">
        <v>8</v>
      </c>
    </row>
    <row r="10" spans="2:14" ht="14.25" customHeight="1" x14ac:dyDescent="0.15">
      <c r="B10" s="28" t="s">
        <v>17</v>
      </c>
      <c r="C10" s="29">
        <v>861</v>
      </c>
      <c r="D10" s="30">
        <v>3014</v>
      </c>
      <c r="E10" s="31" t="s">
        <v>14</v>
      </c>
      <c r="F10" s="32" t="s">
        <v>14</v>
      </c>
      <c r="G10" s="29">
        <v>2791</v>
      </c>
      <c r="H10" s="33">
        <v>9768</v>
      </c>
      <c r="I10" s="30">
        <v>373857</v>
      </c>
      <c r="J10" s="34">
        <f t="shared" si="0"/>
        <v>3652</v>
      </c>
      <c r="K10" s="33">
        <f t="shared" si="0"/>
        <v>12782</v>
      </c>
      <c r="L10" s="33">
        <f>G10</f>
        <v>2791</v>
      </c>
      <c r="M10" s="33">
        <f>I10</f>
        <v>373857</v>
      </c>
      <c r="N10" s="30">
        <v>3652</v>
      </c>
    </row>
    <row r="11" spans="2:14" ht="14.25" customHeight="1" thickBot="1" x14ac:dyDescent="0.2">
      <c r="B11" s="35" t="s">
        <v>18</v>
      </c>
      <c r="C11" s="36">
        <f>SUM(C7:C10)</f>
        <v>2358</v>
      </c>
      <c r="D11" s="37">
        <f>SUM(D7:D10)</f>
        <v>8253</v>
      </c>
      <c r="E11" s="38" t="s">
        <v>14</v>
      </c>
      <c r="F11" s="39" t="s">
        <v>14</v>
      </c>
      <c r="G11" s="36">
        <f t="shared" ref="G11:N11" si="1">SUM(G7:G10)</f>
        <v>26560</v>
      </c>
      <c r="H11" s="40">
        <f t="shared" si="1"/>
        <v>92960</v>
      </c>
      <c r="I11" s="37">
        <f t="shared" si="1"/>
        <v>3089837</v>
      </c>
      <c r="J11" s="36">
        <f t="shared" si="1"/>
        <v>28918</v>
      </c>
      <c r="K11" s="40">
        <f t="shared" si="1"/>
        <v>101213</v>
      </c>
      <c r="L11" s="40">
        <f t="shared" si="1"/>
        <v>26560</v>
      </c>
      <c r="M11" s="40">
        <f t="shared" si="1"/>
        <v>3089837</v>
      </c>
      <c r="N11" s="37">
        <f t="shared" si="1"/>
        <v>28918</v>
      </c>
    </row>
    <row r="12" spans="2:14" ht="14.25" customHeight="1" x14ac:dyDescent="0.15">
      <c r="N12" s="41" t="s">
        <v>19</v>
      </c>
    </row>
    <row r="14" spans="2:14" ht="18" x14ac:dyDescent="0.15">
      <c r="B14" s="42" t="s">
        <v>20</v>
      </c>
      <c r="C14" s="42"/>
      <c r="D14" s="42"/>
      <c r="E14" s="42"/>
      <c r="F14" s="42"/>
      <c r="G14" s="42"/>
      <c r="N14" s="43"/>
    </row>
    <row r="15" spans="2:14" ht="14.25" thickBot="1" x14ac:dyDescent="0.2">
      <c r="G15" s="44"/>
      <c r="H15" s="44" t="s">
        <v>21</v>
      </c>
    </row>
    <row r="16" spans="2:14" ht="14.25" thickBot="1" x14ac:dyDescent="0.2">
      <c r="B16" s="45" t="s">
        <v>22</v>
      </c>
      <c r="C16" s="46" t="s">
        <v>13</v>
      </c>
      <c r="D16" s="47" t="s">
        <v>15</v>
      </c>
      <c r="E16" s="47" t="s">
        <v>16</v>
      </c>
      <c r="F16" s="47" t="s">
        <v>23</v>
      </c>
      <c r="G16" s="48" t="s">
        <v>24</v>
      </c>
      <c r="H16" s="45" t="s">
        <v>25</v>
      </c>
    </row>
    <row r="17" spans="2:8" ht="16.5" customHeight="1" x14ac:dyDescent="0.15">
      <c r="B17" s="49" t="s">
        <v>26</v>
      </c>
      <c r="C17" s="50">
        <v>22562</v>
      </c>
      <c r="D17" s="51">
        <v>1093</v>
      </c>
      <c r="E17" s="25">
        <v>4</v>
      </c>
      <c r="F17" s="25">
        <v>2625</v>
      </c>
      <c r="G17" s="52">
        <v>276</v>
      </c>
      <c r="H17" s="53">
        <f t="shared" ref="H17:H31" si="2">SUM(C17:G17)</f>
        <v>26560</v>
      </c>
    </row>
    <row r="18" spans="2:8" ht="14.25" customHeight="1" x14ac:dyDescent="0.15">
      <c r="B18" s="54" t="s">
        <v>27</v>
      </c>
      <c r="C18" s="31">
        <v>70500514</v>
      </c>
      <c r="D18" s="55">
        <v>3876815</v>
      </c>
      <c r="E18" s="33">
        <v>15836</v>
      </c>
      <c r="F18" s="33">
        <v>6782936</v>
      </c>
      <c r="G18" s="56">
        <v>1509954</v>
      </c>
      <c r="H18" s="53">
        <f t="shared" si="2"/>
        <v>82686055</v>
      </c>
    </row>
    <row r="19" spans="2:8" ht="14.25" customHeight="1" x14ac:dyDescent="0.15">
      <c r="B19" s="57" t="s">
        <v>28</v>
      </c>
      <c r="C19" s="58" t="s">
        <v>14</v>
      </c>
      <c r="D19" s="55" t="s">
        <v>14</v>
      </c>
      <c r="E19" s="55" t="s">
        <v>14</v>
      </c>
      <c r="F19" s="55" t="s">
        <v>14</v>
      </c>
      <c r="G19" s="56">
        <f>2126330+16574+1337381+45865+28840+36305</f>
        <v>3591295</v>
      </c>
      <c r="H19" s="53">
        <f t="shared" si="2"/>
        <v>3591295</v>
      </c>
    </row>
    <row r="20" spans="2:8" ht="14.25" customHeight="1" x14ac:dyDescent="0.15">
      <c r="B20" s="54" t="s">
        <v>29</v>
      </c>
      <c r="C20" s="31">
        <v>25715043</v>
      </c>
      <c r="D20" s="55">
        <v>1251425</v>
      </c>
      <c r="E20" s="33">
        <v>4874</v>
      </c>
      <c r="F20" s="33">
        <v>2565873</v>
      </c>
      <c r="G20" s="56">
        <v>375848</v>
      </c>
      <c r="H20" s="53">
        <f t="shared" si="2"/>
        <v>29913063</v>
      </c>
    </row>
    <row r="21" spans="2:8" ht="14.25" customHeight="1" x14ac:dyDescent="0.15">
      <c r="B21" s="54" t="s">
        <v>30</v>
      </c>
      <c r="C21" s="59">
        <v>44785471</v>
      </c>
      <c r="D21" s="55">
        <v>2625390</v>
      </c>
      <c r="E21" s="33">
        <v>10962</v>
      </c>
      <c r="F21" s="33">
        <v>4217063</v>
      </c>
      <c r="G21" s="56">
        <v>4725401</v>
      </c>
      <c r="H21" s="53">
        <f t="shared" si="2"/>
        <v>56364287</v>
      </c>
    </row>
    <row r="22" spans="2:8" ht="14.25" customHeight="1" x14ac:dyDescent="0.15">
      <c r="B22" s="54" t="s">
        <v>31</v>
      </c>
      <c r="C22" s="59">
        <v>2686196</v>
      </c>
      <c r="D22" s="55">
        <v>157481</v>
      </c>
      <c r="E22" s="33">
        <v>657</v>
      </c>
      <c r="F22" s="33">
        <v>252914</v>
      </c>
      <c r="G22" s="56">
        <v>176670</v>
      </c>
      <c r="H22" s="53">
        <f>SUM(C22:G22)</f>
        <v>3273918</v>
      </c>
    </row>
    <row r="23" spans="2:8" ht="14.25" customHeight="1" x14ac:dyDescent="0.15">
      <c r="B23" s="54" t="s">
        <v>32</v>
      </c>
      <c r="C23" s="59">
        <v>41288</v>
      </c>
      <c r="D23" s="55">
        <v>2238</v>
      </c>
      <c r="E23" s="33">
        <v>12</v>
      </c>
      <c r="F23" s="33">
        <v>6238</v>
      </c>
      <c r="G23" s="56">
        <v>422</v>
      </c>
      <c r="H23" s="53">
        <f t="shared" si="2"/>
        <v>50198</v>
      </c>
    </row>
    <row r="24" spans="2:8" ht="14.25" customHeight="1" x14ac:dyDescent="0.15">
      <c r="B24" s="54" t="s">
        <v>33</v>
      </c>
      <c r="C24" s="59">
        <v>876</v>
      </c>
      <c r="D24" s="59">
        <v>29</v>
      </c>
      <c r="E24" s="59">
        <v>1</v>
      </c>
      <c r="F24" s="59">
        <v>979</v>
      </c>
      <c r="G24" s="60">
        <v>370</v>
      </c>
      <c r="H24" s="53">
        <f t="shared" si="2"/>
        <v>2255</v>
      </c>
    </row>
    <row r="25" spans="2:8" ht="22.5" customHeight="1" x14ac:dyDescent="0.15">
      <c r="B25" s="61" t="s">
        <v>34</v>
      </c>
      <c r="C25" s="59">
        <v>63860</v>
      </c>
      <c r="D25" s="59">
        <v>2503</v>
      </c>
      <c r="E25" s="59">
        <v>0</v>
      </c>
      <c r="F25" s="59">
        <v>177</v>
      </c>
      <c r="G25" s="60">
        <v>161</v>
      </c>
      <c r="H25" s="53">
        <f>SUM(C25:G25)</f>
        <v>66701</v>
      </c>
    </row>
    <row r="26" spans="2:8" ht="14.25" customHeight="1" x14ac:dyDescent="0.15">
      <c r="B26" s="62" t="s">
        <v>35</v>
      </c>
      <c r="C26" s="59">
        <v>48094</v>
      </c>
      <c r="D26" s="55">
        <v>4330</v>
      </c>
      <c r="E26" s="33">
        <v>0</v>
      </c>
      <c r="F26" s="33">
        <v>3330</v>
      </c>
      <c r="G26" s="56">
        <v>5259</v>
      </c>
      <c r="H26" s="53">
        <f>SUM(C26:G26)</f>
        <v>61013</v>
      </c>
    </row>
    <row r="27" spans="2:8" ht="14.25" customHeight="1" x14ac:dyDescent="0.15">
      <c r="B27" s="62" t="s">
        <v>36</v>
      </c>
      <c r="C27" s="59">
        <v>26</v>
      </c>
      <c r="D27" s="55">
        <v>0</v>
      </c>
      <c r="E27" s="33">
        <v>0</v>
      </c>
      <c r="F27" s="33">
        <v>0</v>
      </c>
      <c r="G27" s="56">
        <v>0</v>
      </c>
      <c r="H27" s="53">
        <f t="shared" si="2"/>
        <v>26</v>
      </c>
    </row>
    <row r="28" spans="2:8" ht="14.25" customHeight="1" x14ac:dyDescent="0.15">
      <c r="B28" s="54" t="s">
        <v>37</v>
      </c>
      <c r="C28" s="59">
        <v>132</v>
      </c>
      <c r="D28" s="55">
        <v>5</v>
      </c>
      <c r="E28" s="33">
        <v>0</v>
      </c>
      <c r="F28" s="33">
        <v>12</v>
      </c>
      <c r="G28" s="56">
        <v>7</v>
      </c>
      <c r="H28" s="53">
        <f t="shared" si="2"/>
        <v>156</v>
      </c>
    </row>
    <row r="29" spans="2:8" ht="14.25" customHeight="1" x14ac:dyDescent="0.15">
      <c r="B29" s="57" t="s">
        <v>38</v>
      </c>
      <c r="C29" s="59">
        <v>352</v>
      </c>
      <c r="D29" s="59">
        <v>21</v>
      </c>
      <c r="E29" s="34">
        <v>0</v>
      </c>
      <c r="F29" s="34">
        <v>1068</v>
      </c>
      <c r="G29" s="63">
        <v>1113</v>
      </c>
      <c r="H29" s="53">
        <f t="shared" si="2"/>
        <v>2554</v>
      </c>
    </row>
    <row r="30" spans="2:8" ht="19.5" customHeight="1" x14ac:dyDescent="0.15">
      <c r="B30" s="61" t="s">
        <v>39</v>
      </c>
      <c r="C30" s="59">
        <v>174</v>
      </c>
      <c r="D30" s="59">
        <v>2</v>
      </c>
      <c r="E30" s="59">
        <v>0</v>
      </c>
      <c r="F30" s="59">
        <v>68</v>
      </c>
      <c r="G30" s="60">
        <v>934</v>
      </c>
      <c r="H30" s="53">
        <f t="shared" si="2"/>
        <v>1178</v>
      </c>
    </row>
    <row r="31" spans="2:8" ht="14.25" customHeight="1" x14ac:dyDescent="0.15">
      <c r="B31" s="54" t="s">
        <v>40</v>
      </c>
      <c r="C31" s="59">
        <v>2531394</v>
      </c>
      <c r="D31" s="55">
        <v>148353</v>
      </c>
      <c r="E31" s="33">
        <v>644</v>
      </c>
      <c r="F31" s="33">
        <v>241042</v>
      </c>
      <c r="G31" s="56">
        <v>168404</v>
      </c>
      <c r="H31" s="53">
        <f t="shared" si="2"/>
        <v>3089837</v>
      </c>
    </row>
    <row r="32" spans="2:8" ht="14.25" customHeight="1" x14ac:dyDescent="0.15">
      <c r="B32" s="28" t="s">
        <v>41</v>
      </c>
      <c r="C32" s="64">
        <f>C31/H31*100</f>
        <v>81.926457609252523</v>
      </c>
      <c r="D32" s="65">
        <f>D31/H31*100</f>
        <v>4.8013212347447451</v>
      </c>
      <c r="E32" s="65">
        <f>E31/H31*100</f>
        <v>2.0842523408192731E-2</v>
      </c>
      <c r="F32" s="66">
        <f>F31/H31*100</f>
        <v>7.8011234896857022</v>
      </c>
      <c r="G32" s="67">
        <f>G31/H31*100</f>
        <v>5.4502551429088335</v>
      </c>
      <c r="H32" s="53">
        <f>SUM(C32:G32)</f>
        <v>100</v>
      </c>
    </row>
    <row r="33" spans="2:11" ht="14.25" customHeight="1" thickBot="1" x14ac:dyDescent="0.2">
      <c r="B33" s="68" t="s">
        <v>42</v>
      </c>
      <c r="C33" s="69">
        <f t="shared" ref="C33:H33" si="3">ROUND(C22/C21*100,0)</f>
        <v>6</v>
      </c>
      <c r="D33" s="69">
        <f t="shared" si="3"/>
        <v>6</v>
      </c>
      <c r="E33" s="69">
        <f t="shared" si="3"/>
        <v>6</v>
      </c>
      <c r="F33" s="69">
        <f t="shared" si="3"/>
        <v>6</v>
      </c>
      <c r="G33" s="70">
        <f t="shared" si="3"/>
        <v>4</v>
      </c>
      <c r="H33" s="71">
        <f t="shared" si="3"/>
        <v>6</v>
      </c>
    </row>
    <row r="34" spans="2:11" ht="14.25" customHeight="1" x14ac:dyDescent="0.15">
      <c r="H34" s="41" t="s">
        <v>19</v>
      </c>
    </row>
    <row r="37" spans="2:11" ht="14.25" x14ac:dyDescent="0.15">
      <c r="B37" s="42" t="s">
        <v>43</v>
      </c>
      <c r="C37" s="42"/>
      <c r="D37" s="42"/>
      <c r="E37" s="42"/>
      <c r="F37" s="42"/>
    </row>
    <row r="38" spans="2:11" ht="14.25" x14ac:dyDescent="0.15">
      <c r="B38" s="42"/>
      <c r="C38" s="42"/>
      <c r="D38" s="42"/>
      <c r="E38" s="42"/>
      <c r="F38" s="42"/>
    </row>
    <row r="40" spans="2:11" ht="22.5" customHeight="1" thickBot="1" x14ac:dyDescent="0.2">
      <c r="C40" s="1" t="s">
        <v>44</v>
      </c>
      <c r="D40" s="1" t="s">
        <v>45</v>
      </c>
      <c r="E40" s="1" t="s">
        <v>46</v>
      </c>
      <c r="F40" s="1" t="s">
        <v>46</v>
      </c>
      <c r="H40" s="4" t="s">
        <v>47</v>
      </c>
      <c r="I40" s="4"/>
      <c r="J40" s="4"/>
      <c r="K40" s="4"/>
    </row>
    <row r="41" spans="2:11" ht="22.5" customHeight="1" x14ac:dyDescent="0.15">
      <c r="B41" s="5" t="s">
        <v>2</v>
      </c>
      <c r="C41" s="72" t="s">
        <v>48</v>
      </c>
      <c r="D41" s="73"/>
      <c r="E41" s="74" t="s">
        <v>49</v>
      </c>
      <c r="F41" s="75"/>
      <c r="G41" s="76" t="s">
        <v>50</v>
      </c>
      <c r="H41" s="77"/>
      <c r="I41" s="78" t="s">
        <v>51</v>
      </c>
      <c r="J41" s="79"/>
      <c r="K41" s="80" t="s">
        <v>52</v>
      </c>
    </row>
    <row r="42" spans="2:11" ht="22.5" customHeight="1" thickBot="1" x14ac:dyDescent="0.2">
      <c r="B42" s="12"/>
      <c r="C42" s="81"/>
      <c r="D42" s="82" t="s">
        <v>41</v>
      </c>
      <c r="E42" s="83"/>
      <c r="F42" s="84" t="s">
        <v>41</v>
      </c>
      <c r="G42" s="85" t="s">
        <v>53</v>
      </c>
      <c r="H42" s="86" t="s">
        <v>54</v>
      </c>
      <c r="I42" s="87" t="s">
        <v>55</v>
      </c>
      <c r="J42" s="86" t="s">
        <v>56</v>
      </c>
      <c r="K42" s="88"/>
    </row>
    <row r="43" spans="2:11" ht="22.5" customHeight="1" x14ac:dyDescent="0.15">
      <c r="B43" s="20" t="s">
        <v>57</v>
      </c>
      <c r="C43" s="89">
        <v>247</v>
      </c>
      <c r="D43" s="90">
        <f>C43/C54*100</f>
        <v>14.942528735632186</v>
      </c>
      <c r="E43" s="91">
        <v>70191</v>
      </c>
      <c r="F43" s="92">
        <f>E43/E54*100</f>
        <v>12.126358343555102</v>
      </c>
      <c r="G43" s="93">
        <v>116</v>
      </c>
      <c r="H43" s="94">
        <v>7082</v>
      </c>
      <c r="I43" s="95">
        <v>131</v>
      </c>
      <c r="J43" s="94">
        <v>63109</v>
      </c>
      <c r="K43" s="96">
        <f>I43/C43*100</f>
        <v>53.036437246963565</v>
      </c>
    </row>
    <row r="44" spans="2:11" ht="22.5" customHeight="1" x14ac:dyDescent="0.15">
      <c r="B44" s="28" t="s">
        <v>58</v>
      </c>
      <c r="C44" s="97">
        <v>120</v>
      </c>
      <c r="D44" s="98">
        <f>C44/C54*100</f>
        <v>7.2595281306715069</v>
      </c>
      <c r="E44" s="99">
        <v>54945</v>
      </c>
      <c r="F44" s="100">
        <f>E44/E54*100</f>
        <v>9.49242437330477</v>
      </c>
      <c r="G44" s="93">
        <v>67</v>
      </c>
      <c r="H44" s="94">
        <v>8632</v>
      </c>
      <c r="I44" s="97">
        <v>53</v>
      </c>
      <c r="J44" s="101">
        <v>46312</v>
      </c>
      <c r="K44" s="96">
        <f t="shared" ref="K44:K52" si="4">I44/C44*100</f>
        <v>44.166666666666664</v>
      </c>
    </row>
    <row r="45" spans="2:11" ht="22.5" customHeight="1" x14ac:dyDescent="0.15">
      <c r="B45" s="54" t="s">
        <v>59</v>
      </c>
      <c r="C45" s="97">
        <v>58</v>
      </c>
      <c r="D45" s="98">
        <f>C45/C54*100</f>
        <v>3.5087719298245612</v>
      </c>
      <c r="E45" s="99">
        <v>22851</v>
      </c>
      <c r="F45" s="100">
        <f>E45/E54*100</f>
        <v>3.947791234041083</v>
      </c>
      <c r="G45" s="93">
        <v>30</v>
      </c>
      <c r="H45" s="94">
        <v>2272</v>
      </c>
      <c r="I45" s="97">
        <v>28</v>
      </c>
      <c r="J45" s="101">
        <v>20578</v>
      </c>
      <c r="K45" s="96">
        <f t="shared" si="4"/>
        <v>48.275862068965516</v>
      </c>
    </row>
    <row r="46" spans="2:11" ht="22.5" customHeight="1" x14ac:dyDescent="0.15">
      <c r="B46" s="28" t="s">
        <v>60</v>
      </c>
      <c r="C46" s="97">
        <v>122</v>
      </c>
      <c r="D46" s="98">
        <f>C46/C54*100</f>
        <v>7.3805202661826979</v>
      </c>
      <c r="E46" s="99">
        <v>58441</v>
      </c>
      <c r="F46" s="100">
        <f>E46/E54*100</f>
        <v>10.096401361366896</v>
      </c>
      <c r="G46" s="93">
        <v>52</v>
      </c>
      <c r="H46" s="94">
        <v>3932</v>
      </c>
      <c r="I46" s="97">
        <v>70</v>
      </c>
      <c r="J46" s="101">
        <v>54509</v>
      </c>
      <c r="K46" s="96">
        <f t="shared" si="4"/>
        <v>57.377049180327866</v>
      </c>
    </row>
    <row r="47" spans="2:11" ht="22.5" customHeight="1" x14ac:dyDescent="0.15">
      <c r="B47" s="28" t="s">
        <v>61</v>
      </c>
      <c r="C47" s="97">
        <v>313</v>
      </c>
      <c r="D47" s="98">
        <f>C47/C54*100</f>
        <v>18.935269207501513</v>
      </c>
      <c r="E47" s="99">
        <v>181918</v>
      </c>
      <c r="F47" s="100">
        <f>E47/E54*100</f>
        <v>31.428571428571427</v>
      </c>
      <c r="G47" s="93">
        <v>150</v>
      </c>
      <c r="H47" s="94">
        <v>10906</v>
      </c>
      <c r="I47" s="97">
        <v>163</v>
      </c>
      <c r="J47" s="101">
        <v>171012</v>
      </c>
      <c r="K47" s="96">
        <f t="shared" si="4"/>
        <v>52.076677316293932</v>
      </c>
    </row>
    <row r="48" spans="2:11" ht="22.5" customHeight="1" x14ac:dyDescent="0.15">
      <c r="B48" s="28" t="s">
        <v>62</v>
      </c>
      <c r="C48" s="97">
        <v>132</v>
      </c>
      <c r="D48" s="98">
        <f>C48/C54*100</f>
        <v>7.9854809437386569</v>
      </c>
      <c r="E48" s="99">
        <v>31568</v>
      </c>
      <c r="F48" s="100">
        <f>E48/E54*100</f>
        <v>5.453760171380198</v>
      </c>
      <c r="G48" s="93">
        <v>78</v>
      </c>
      <c r="H48" s="94">
        <v>5375</v>
      </c>
      <c r="I48" s="97">
        <v>54</v>
      </c>
      <c r="J48" s="101">
        <v>26193</v>
      </c>
      <c r="K48" s="96">
        <f t="shared" si="4"/>
        <v>40.909090909090914</v>
      </c>
    </row>
    <row r="49" spans="2:13" ht="22.5" customHeight="1" x14ac:dyDescent="0.15">
      <c r="B49" s="54" t="s">
        <v>63</v>
      </c>
      <c r="C49" s="97">
        <v>38</v>
      </c>
      <c r="D49" s="98">
        <f>C49/C54*100</f>
        <v>2.2988505747126435</v>
      </c>
      <c r="E49" s="99">
        <v>21369</v>
      </c>
      <c r="F49" s="100">
        <f>E49/E54*100</f>
        <v>3.691757510840834</v>
      </c>
      <c r="G49" s="93">
        <v>14</v>
      </c>
      <c r="H49" s="94">
        <v>1390</v>
      </c>
      <c r="I49" s="97">
        <v>24</v>
      </c>
      <c r="J49" s="101">
        <v>19979</v>
      </c>
      <c r="K49" s="96">
        <f t="shared" si="4"/>
        <v>63.157894736842103</v>
      </c>
    </row>
    <row r="50" spans="2:13" ht="22.5" customHeight="1" x14ac:dyDescent="0.15">
      <c r="B50" s="28" t="s">
        <v>64</v>
      </c>
      <c r="C50" s="97">
        <v>151</v>
      </c>
      <c r="D50" s="98">
        <f>C50/C54*100</f>
        <v>9.1349062310949787</v>
      </c>
      <c r="E50" s="99">
        <v>27125</v>
      </c>
      <c r="F50" s="100">
        <f>E50/E54*100</f>
        <v>4.6861772886685209</v>
      </c>
      <c r="G50" s="93">
        <v>86</v>
      </c>
      <c r="H50" s="94">
        <v>4350</v>
      </c>
      <c r="I50" s="97">
        <v>65</v>
      </c>
      <c r="J50" s="101">
        <v>22776</v>
      </c>
      <c r="K50" s="96">
        <f t="shared" si="4"/>
        <v>43.046357615894038</v>
      </c>
    </row>
    <row r="51" spans="2:13" ht="22.5" customHeight="1" x14ac:dyDescent="0.15">
      <c r="B51" s="28" t="s">
        <v>65</v>
      </c>
      <c r="C51" s="97">
        <v>326</v>
      </c>
      <c r="D51" s="98">
        <f>C51/C54*100</f>
        <v>19.721718088324259</v>
      </c>
      <c r="E51" s="99">
        <v>90572</v>
      </c>
      <c r="F51" s="100">
        <f>E51/E54*100</f>
        <v>15.647426705595771</v>
      </c>
      <c r="G51" s="93">
        <v>165</v>
      </c>
      <c r="H51" s="94">
        <v>9714</v>
      </c>
      <c r="I51" s="97">
        <v>161</v>
      </c>
      <c r="J51" s="101">
        <v>80859</v>
      </c>
      <c r="K51" s="96">
        <f t="shared" si="4"/>
        <v>49.386503067484661</v>
      </c>
    </row>
    <row r="52" spans="2:13" ht="22.5" customHeight="1" thickBot="1" x14ac:dyDescent="0.2">
      <c r="B52" s="102" t="s">
        <v>17</v>
      </c>
      <c r="C52" s="103">
        <v>146</v>
      </c>
      <c r="D52" s="104">
        <f>C52/C54*100</f>
        <v>8.8324258923169996</v>
      </c>
      <c r="E52" s="105">
        <v>19850</v>
      </c>
      <c r="F52" s="106">
        <f>E52/E54*100</f>
        <v>3.4293315826753967</v>
      </c>
      <c r="G52" s="93">
        <v>91</v>
      </c>
      <c r="H52" s="94">
        <v>5208</v>
      </c>
      <c r="I52" s="107">
        <v>55</v>
      </c>
      <c r="J52" s="108">
        <v>14642</v>
      </c>
      <c r="K52" s="96">
        <f t="shared" si="4"/>
        <v>37.671232876712331</v>
      </c>
    </row>
    <row r="53" spans="2:13" ht="17.25" customHeight="1" x14ac:dyDescent="0.15">
      <c r="B53" s="109" t="s">
        <v>25</v>
      </c>
      <c r="C53" s="110"/>
      <c r="D53" s="111"/>
      <c r="E53" s="112"/>
      <c r="F53" s="113"/>
      <c r="G53" s="114"/>
      <c r="H53" s="115"/>
      <c r="I53" s="114"/>
      <c r="J53" s="115"/>
      <c r="K53" s="116"/>
    </row>
    <row r="54" spans="2:13" ht="17.25" customHeight="1" thickBot="1" x14ac:dyDescent="0.2">
      <c r="B54" s="117"/>
      <c r="C54" s="118">
        <f t="shared" ref="C54:J54" si="5">SUM(C43:C52)</f>
        <v>1653</v>
      </c>
      <c r="D54" s="119">
        <f>SUM(D43:D52)</f>
        <v>100.00000000000001</v>
      </c>
      <c r="E54" s="120">
        <f t="shared" si="5"/>
        <v>578830</v>
      </c>
      <c r="F54" s="121">
        <f>SUM(F43:F52)</f>
        <v>100</v>
      </c>
      <c r="G54" s="118">
        <f t="shared" si="5"/>
        <v>849</v>
      </c>
      <c r="H54" s="122">
        <f t="shared" si="5"/>
        <v>58861</v>
      </c>
      <c r="I54" s="118">
        <f t="shared" si="5"/>
        <v>804</v>
      </c>
      <c r="J54" s="122">
        <f t="shared" si="5"/>
        <v>519969</v>
      </c>
      <c r="K54" s="123">
        <f>SUM(I54/C54*100)</f>
        <v>48.638838475499092</v>
      </c>
    </row>
    <row r="55" spans="2:13" ht="17.25" customHeight="1" x14ac:dyDescent="0.15">
      <c r="J55" s="124"/>
    </row>
    <row r="59" spans="2:13" x14ac:dyDescent="0.15">
      <c r="M59" s="125"/>
    </row>
  </sheetData>
  <sheetProtection formatCells="0" formatColumns="0" formatRows="0" insertColumns="0" insertRows="0" insertHyperlinks="0" deleteColumns="0" deleteRows="0" sort="0" autoFilter="0" pivotTables="0"/>
  <mergeCells count="17">
    <mergeCell ref="B53:B54"/>
    <mergeCell ref="H40:K40"/>
    <mergeCell ref="B41:B42"/>
    <mergeCell ref="C41:C42"/>
    <mergeCell ref="E41:E42"/>
    <mergeCell ref="G41:H41"/>
    <mergeCell ref="I41:J41"/>
    <mergeCell ref="K41:K42"/>
    <mergeCell ref="B3:J3"/>
    <mergeCell ref="L4:N4"/>
    <mergeCell ref="B5:B6"/>
    <mergeCell ref="C5:D5"/>
    <mergeCell ref="E5:F5"/>
    <mergeCell ref="G5:I5"/>
    <mergeCell ref="J5:N5"/>
    <mergeCell ref="J6:K6"/>
    <mergeCell ref="L6:M6"/>
  </mergeCells>
  <phoneticPr fontId="1"/>
  <pageMargins left="0.78740157480314965" right="0.70866141732283472" top="0.9055118110236221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10  -</oddFooter>
    <evenHeader>&amp;C-  11 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14-15市民税に関する概要その２　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2020-10-02T05:49:03Z</dcterms:created>
  <dcterms:modified xsi:type="dcterms:W3CDTF">2020-10-02T05:49:56Z</dcterms:modified>
</cp:coreProperties>
</file>