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0献立\小学校\"/>
    </mc:Choice>
  </mc:AlternateContent>
  <bookViews>
    <workbookView xWindow="0" yWindow="0" windowWidth="17820" windowHeight="9810"/>
  </bookViews>
  <sheets>
    <sheet name="菅原・館野・野々市" sheetId="1" r:id="rId1"/>
    <sheet name="富陽・御園" sheetId="2" r:id="rId2"/>
  </sheets>
  <externalReferences>
    <externalReference r:id="rId3"/>
  </externalReferences>
  <definedNames>
    <definedName name="_xlnm._FilterDatabase" localSheetId="0" hidden="1">菅原・館野・野々市!$A$2:$S$117</definedName>
    <definedName name="_xlnm._FilterDatabase" localSheetId="1" hidden="1">富陽・御園!$A$2:$S$117</definedName>
    <definedName name="_xlnm.Print_Area" localSheetId="0">菅原・館野・野々市!$A$2:$Q$116</definedName>
    <definedName name="_xlnm.Print_Area" localSheetId="1">富陽・御園!$A$2:$Q$116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2" i="2" l="1"/>
  <c r="F112" i="2"/>
  <c r="E112" i="2"/>
  <c r="E111" i="2"/>
  <c r="E110" i="2"/>
  <c r="E109" i="2"/>
  <c r="D109" i="2"/>
  <c r="C109" i="2"/>
  <c r="P108" i="2"/>
  <c r="F108" i="2"/>
  <c r="E108" i="2"/>
  <c r="E107" i="2"/>
  <c r="E106" i="2"/>
  <c r="E105" i="2"/>
  <c r="D105" i="2"/>
  <c r="C105" i="2"/>
  <c r="P104" i="2"/>
  <c r="F104" i="2"/>
  <c r="E104" i="2"/>
  <c r="P103" i="2"/>
  <c r="E103" i="2"/>
  <c r="P102" i="2"/>
  <c r="E102" i="2"/>
  <c r="P101" i="2"/>
  <c r="E101" i="2"/>
  <c r="D101" i="2"/>
  <c r="C101" i="2"/>
  <c r="P100" i="2"/>
  <c r="F100" i="2"/>
  <c r="E100" i="2"/>
  <c r="P99" i="2"/>
  <c r="E99" i="2"/>
  <c r="P98" i="2"/>
  <c r="E98" i="2"/>
  <c r="P97" i="2"/>
  <c r="E97" i="2"/>
  <c r="D97" i="2"/>
  <c r="C97" i="2"/>
  <c r="P96" i="2"/>
  <c r="F96" i="2"/>
  <c r="E96" i="2"/>
  <c r="P95" i="2"/>
  <c r="E95" i="2"/>
  <c r="P94" i="2"/>
  <c r="E94" i="2"/>
  <c r="P93" i="2"/>
  <c r="E93" i="2"/>
  <c r="D93" i="2"/>
  <c r="P92" i="2"/>
  <c r="F92" i="2"/>
  <c r="E92" i="2"/>
  <c r="P91" i="2"/>
  <c r="E91" i="2"/>
  <c r="P90" i="2"/>
  <c r="E90" i="2"/>
  <c r="P89" i="2"/>
  <c r="N89" i="2"/>
  <c r="E89" i="2"/>
  <c r="D89" i="2"/>
  <c r="C89" i="2"/>
  <c r="P88" i="2"/>
  <c r="F88" i="2"/>
  <c r="E88" i="2"/>
  <c r="P87" i="2"/>
  <c r="E87" i="2"/>
  <c r="P86" i="2"/>
  <c r="E86" i="2"/>
  <c r="P85" i="2"/>
  <c r="E85" i="2"/>
  <c r="D85" i="2"/>
  <c r="C85" i="2"/>
  <c r="P84" i="2"/>
  <c r="F84" i="2"/>
  <c r="E84" i="2"/>
  <c r="P83" i="2"/>
  <c r="E83" i="2"/>
  <c r="P82" i="2"/>
  <c r="E82" i="2"/>
  <c r="P81" i="2"/>
  <c r="E81" i="2"/>
  <c r="D81" i="2"/>
  <c r="C81" i="2"/>
  <c r="P80" i="2"/>
  <c r="F80" i="2"/>
  <c r="E80" i="2"/>
  <c r="P79" i="2"/>
  <c r="E79" i="2"/>
  <c r="P78" i="2"/>
  <c r="E78" i="2"/>
  <c r="P77" i="2"/>
  <c r="E77" i="2"/>
  <c r="D77" i="2"/>
  <c r="C77" i="2"/>
  <c r="P76" i="2"/>
  <c r="F76" i="2"/>
  <c r="E76" i="2"/>
  <c r="P75" i="2"/>
  <c r="E75" i="2"/>
  <c r="P74" i="2"/>
  <c r="E74" i="2"/>
  <c r="P73" i="2"/>
  <c r="O73" i="2"/>
  <c r="E73" i="2"/>
  <c r="D73" i="2"/>
  <c r="C73" i="2"/>
  <c r="P72" i="2"/>
  <c r="F72" i="2"/>
  <c r="E72" i="2"/>
  <c r="P71" i="2"/>
  <c r="E71" i="2"/>
  <c r="P70" i="2"/>
  <c r="E70" i="2"/>
  <c r="P69" i="2"/>
  <c r="E69" i="2"/>
  <c r="D69" i="2"/>
  <c r="C69" i="2"/>
  <c r="P68" i="2"/>
  <c r="F68" i="2"/>
  <c r="E68" i="2"/>
  <c r="P67" i="2"/>
  <c r="E67" i="2"/>
  <c r="P66" i="2"/>
  <c r="E66" i="2"/>
  <c r="P65" i="2"/>
  <c r="E65" i="2"/>
  <c r="D65" i="2"/>
  <c r="C65" i="2"/>
  <c r="P64" i="2"/>
  <c r="F64" i="2"/>
  <c r="E64" i="2"/>
  <c r="P63" i="2"/>
  <c r="E63" i="2"/>
  <c r="P62" i="2"/>
  <c r="E62" i="2"/>
  <c r="P61" i="2"/>
  <c r="E61" i="2"/>
  <c r="D61" i="2"/>
  <c r="C61" i="2"/>
  <c r="P60" i="2"/>
  <c r="F60" i="2"/>
  <c r="E60" i="2"/>
  <c r="P59" i="2"/>
  <c r="E59" i="2"/>
  <c r="P58" i="2"/>
  <c r="E58" i="2"/>
  <c r="P57" i="2"/>
  <c r="E57" i="2"/>
  <c r="D57" i="2"/>
  <c r="C57" i="2"/>
  <c r="P56" i="2"/>
  <c r="F56" i="2"/>
  <c r="E56" i="2"/>
  <c r="E54" i="2"/>
  <c r="E53" i="2"/>
  <c r="D53" i="2"/>
  <c r="P52" i="2"/>
  <c r="F52" i="2"/>
  <c r="E52" i="2"/>
  <c r="P51" i="2"/>
  <c r="E51" i="2"/>
  <c r="P50" i="2"/>
  <c r="E50" i="2"/>
  <c r="P49" i="2"/>
  <c r="E49" i="2"/>
  <c r="D49" i="2"/>
  <c r="C49" i="2"/>
  <c r="P48" i="2"/>
  <c r="F48" i="2"/>
  <c r="E48" i="2"/>
  <c r="P47" i="2"/>
  <c r="E47" i="2"/>
  <c r="P46" i="2"/>
  <c r="E46" i="2"/>
  <c r="P45" i="2"/>
  <c r="E45" i="2"/>
  <c r="D45" i="2"/>
  <c r="C45" i="2"/>
  <c r="P44" i="2"/>
  <c r="F44" i="2"/>
  <c r="E44" i="2"/>
  <c r="P43" i="2"/>
  <c r="E43" i="2"/>
  <c r="P42" i="2"/>
  <c r="E42" i="2"/>
  <c r="P41" i="2"/>
  <c r="L41" i="2"/>
  <c r="E41" i="2"/>
  <c r="D41" i="2"/>
  <c r="C41" i="2"/>
  <c r="P40" i="2"/>
  <c r="F40" i="2"/>
  <c r="E40" i="2"/>
  <c r="P39" i="2"/>
  <c r="E39" i="2"/>
  <c r="P38" i="2"/>
  <c r="E38" i="2"/>
  <c r="P37" i="2"/>
  <c r="E37" i="2"/>
  <c r="D37" i="2"/>
  <c r="C37" i="2"/>
  <c r="P36" i="2"/>
  <c r="F36" i="2"/>
  <c r="E36" i="2"/>
  <c r="P35" i="2"/>
  <c r="E35" i="2"/>
  <c r="P34" i="2"/>
  <c r="E34" i="2"/>
  <c r="P33" i="2"/>
  <c r="E33" i="2"/>
  <c r="D33" i="2"/>
  <c r="C33" i="2"/>
  <c r="P31" i="2"/>
  <c r="F31" i="2"/>
  <c r="E31" i="2"/>
  <c r="P30" i="2"/>
  <c r="E30" i="2"/>
  <c r="P29" i="2"/>
  <c r="E29" i="2"/>
  <c r="P28" i="2"/>
  <c r="E28" i="2"/>
  <c r="D28" i="2"/>
  <c r="C28" i="2"/>
  <c r="P27" i="2"/>
  <c r="F27" i="2"/>
  <c r="E27" i="2"/>
  <c r="P26" i="2"/>
  <c r="E26" i="2"/>
  <c r="P25" i="2"/>
  <c r="E25" i="2"/>
  <c r="P24" i="2"/>
  <c r="E24" i="2"/>
  <c r="D24" i="2"/>
  <c r="C24" i="2"/>
  <c r="P23" i="2"/>
  <c r="F23" i="2"/>
  <c r="E23" i="2"/>
  <c r="P22" i="2"/>
  <c r="E22" i="2"/>
  <c r="P21" i="2"/>
  <c r="E21" i="2"/>
  <c r="P20" i="2"/>
  <c r="E20" i="2"/>
  <c r="D20" i="2"/>
  <c r="C20" i="2"/>
  <c r="P19" i="2"/>
  <c r="F19" i="2"/>
  <c r="E19" i="2"/>
  <c r="P18" i="2"/>
  <c r="E18" i="2"/>
  <c r="P17" i="2"/>
  <c r="E17" i="2"/>
  <c r="P16" i="2"/>
  <c r="E16" i="2"/>
  <c r="D16" i="2"/>
  <c r="C16" i="2"/>
  <c r="F15" i="2"/>
  <c r="E15" i="2"/>
  <c r="E13" i="2"/>
  <c r="E12" i="2"/>
  <c r="D12" i="2"/>
  <c r="P11" i="2"/>
  <c r="F11" i="2"/>
  <c r="E11" i="2"/>
  <c r="P10" i="2"/>
  <c r="E10" i="2"/>
  <c r="P9" i="2"/>
  <c r="E9" i="2"/>
  <c r="P8" i="2"/>
  <c r="K8" i="2"/>
  <c r="E8" i="2"/>
  <c r="D8" i="2"/>
  <c r="C8" i="2"/>
  <c r="N89" i="1"/>
  <c r="P111" i="2" l="1"/>
  <c r="P107" i="2" l="1"/>
  <c r="P105" i="2"/>
  <c r="P106" i="2"/>
  <c r="P109" i="2"/>
  <c r="P110" i="2"/>
  <c r="O73" i="1" l="1"/>
  <c r="L41" i="1"/>
  <c r="K8" i="1"/>
  <c r="P112" i="1" l="1"/>
  <c r="F112" i="1"/>
  <c r="E112" i="1"/>
  <c r="P111" i="1"/>
  <c r="E111" i="1"/>
  <c r="P110" i="1"/>
  <c r="E110" i="1"/>
  <c r="P109" i="1"/>
  <c r="E109" i="1"/>
  <c r="D109" i="1"/>
  <c r="C109" i="1"/>
  <c r="P108" i="1"/>
  <c r="F108" i="1"/>
  <c r="E108" i="1"/>
  <c r="P107" i="1"/>
  <c r="E107" i="1"/>
  <c r="P106" i="1"/>
  <c r="E106" i="1"/>
  <c r="P105" i="1"/>
  <c r="E105" i="1"/>
  <c r="D105" i="1"/>
  <c r="C105" i="1"/>
  <c r="P104" i="1"/>
  <c r="F104" i="1"/>
  <c r="E104" i="1"/>
  <c r="P103" i="1"/>
  <c r="E103" i="1"/>
  <c r="P102" i="1"/>
  <c r="E102" i="1"/>
  <c r="P101" i="1"/>
  <c r="E101" i="1"/>
  <c r="D101" i="1"/>
  <c r="C101" i="1"/>
  <c r="P100" i="1"/>
  <c r="F100" i="1"/>
  <c r="E100" i="1"/>
  <c r="P99" i="1"/>
  <c r="E99" i="1"/>
  <c r="P98" i="1"/>
  <c r="E98" i="1"/>
  <c r="P97" i="1"/>
  <c r="E97" i="1"/>
  <c r="D97" i="1"/>
  <c r="C97" i="1"/>
  <c r="P96" i="1"/>
  <c r="F96" i="1"/>
  <c r="E96" i="1"/>
  <c r="P95" i="1"/>
  <c r="E95" i="1"/>
  <c r="P94" i="1"/>
  <c r="E94" i="1"/>
  <c r="P93" i="1"/>
  <c r="E93" i="1"/>
  <c r="D93" i="1"/>
  <c r="P92" i="1"/>
  <c r="F92" i="1"/>
  <c r="E92" i="1"/>
  <c r="P91" i="1"/>
  <c r="E91" i="1"/>
  <c r="P90" i="1"/>
  <c r="E90" i="1"/>
  <c r="P89" i="1"/>
  <c r="E89" i="1"/>
  <c r="D89" i="1"/>
  <c r="C89" i="1"/>
  <c r="P88" i="1"/>
  <c r="F88" i="1"/>
  <c r="E88" i="1"/>
  <c r="P87" i="1"/>
  <c r="E87" i="1"/>
  <c r="P86" i="1"/>
  <c r="E86" i="1"/>
  <c r="P85" i="1"/>
  <c r="E85" i="1"/>
  <c r="D85" i="1"/>
  <c r="C85" i="1"/>
  <c r="P84" i="1"/>
  <c r="F84" i="1"/>
  <c r="E84" i="1"/>
  <c r="P83" i="1"/>
  <c r="E83" i="1"/>
  <c r="P82" i="1"/>
  <c r="E82" i="1"/>
  <c r="P81" i="1"/>
  <c r="E81" i="1"/>
  <c r="D81" i="1"/>
  <c r="C81" i="1"/>
  <c r="P80" i="1"/>
  <c r="F80" i="1"/>
  <c r="E80" i="1"/>
  <c r="P79" i="1"/>
  <c r="E79" i="1"/>
  <c r="P78" i="1"/>
  <c r="E78" i="1"/>
  <c r="P77" i="1"/>
  <c r="E77" i="1"/>
  <c r="D77" i="1"/>
  <c r="C77" i="1"/>
  <c r="P76" i="1"/>
  <c r="F76" i="1"/>
  <c r="E76" i="1"/>
  <c r="P75" i="1"/>
  <c r="E75" i="1"/>
  <c r="P74" i="1"/>
  <c r="E74" i="1"/>
  <c r="P73" i="1"/>
  <c r="E73" i="1"/>
  <c r="D73" i="1"/>
  <c r="C73" i="1"/>
  <c r="P72" i="1"/>
  <c r="F72" i="1"/>
  <c r="E72" i="1"/>
  <c r="P71" i="1"/>
  <c r="E71" i="1"/>
  <c r="P70" i="1"/>
  <c r="E70" i="1"/>
  <c r="P69" i="1"/>
  <c r="E69" i="1"/>
  <c r="D69" i="1"/>
  <c r="C69" i="1"/>
  <c r="P68" i="1"/>
  <c r="F68" i="1"/>
  <c r="E68" i="1"/>
  <c r="P67" i="1"/>
  <c r="E67" i="1"/>
  <c r="P66" i="1"/>
  <c r="E66" i="1"/>
  <c r="P65" i="1"/>
  <c r="E65" i="1"/>
  <c r="D65" i="1"/>
  <c r="C65" i="1"/>
  <c r="P64" i="1"/>
  <c r="F64" i="1"/>
  <c r="E64" i="1"/>
  <c r="P63" i="1"/>
  <c r="E63" i="1"/>
  <c r="P62" i="1"/>
  <c r="E62" i="1"/>
  <c r="P61" i="1"/>
  <c r="E61" i="1"/>
  <c r="D61" i="1"/>
  <c r="C61" i="1"/>
  <c r="P60" i="1"/>
  <c r="F60" i="1"/>
  <c r="E60" i="1"/>
  <c r="P59" i="1"/>
  <c r="E59" i="1"/>
  <c r="P58" i="1"/>
  <c r="E58" i="1"/>
  <c r="P57" i="1"/>
  <c r="E57" i="1"/>
  <c r="D57" i="1"/>
  <c r="C57" i="1"/>
  <c r="P56" i="1"/>
  <c r="F56" i="1"/>
  <c r="E56" i="1"/>
  <c r="P55" i="1"/>
  <c r="E55" i="1"/>
  <c r="P54" i="1"/>
  <c r="E54" i="1"/>
  <c r="P53" i="1"/>
  <c r="E53" i="1"/>
  <c r="D53" i="1"/>
  <c r="C53" i="1"/>
  <c r="P52" i="1"/>
  <c r="F52" i="1"/>
  <c r="E52" i="1"/>
  <c r="P51" i="1"/>
  <c r="E51" i="1"/>
  <c r="P50" i="1"/>
  <c r="E50" i="1"/>
  <c r="P49" i="1"/>
  <c r="E49" i="1"/>
  <c r="D49" i="1"/>
  <c r="C49" i="1"/>
  <c r="P48" i="1"/>
  <c r="F48" i="1"/>
  <c r="E48" i="1"/>
  <c r="P47" i="1"/>
  <c r="E47" i="1"/>
  <c r="P46" i="1"/>
  <c r="E46" i="1"/>
  <c r="P45" i="1"/>
  <c r="E45" i="1"/>
  <c r="D45" i="1"/>
  <c r="C45" i="1"/>
  <c r="P44" i="1"/>
  <c r="F44" i="1"/>
  <c r="E44" i="1"/>
  <c r="P43" i="1"/>
  <c r="E43" i="1"/>
  <c r="P42" i="1"/>
  <c r="E42" i="1"/>
  <c r="P41" i="1"/>
  <c r="E41" i="1"/>
  <c r="D41" i="1"/>
  <c r="C41" i="1"/>
  <c r="P40" i="1"/>
  <c r="F40" i="1"/>
  <c r="E40" i="1"/>
  <c r="P39" i="1"/>
  <c r="E39" i="1"/>
  <c r="P38" i="1"/>
  <c r="E38" i="1"/>
  <c r="P37" i="1"/>
  <c r="E37" i="1"/>
  <c r="D37" i="1"/>
  <c r="C37" i="1"/>
  <c r="P36" i="1"/>
  <c r="F36" i="1"/>
  <c r="E36" i="1"/>
  <c r="P35" i="1"/>
  <c r="E35" i="1"/>
  <c r="P34" i="1"/>
  <c r="E34" i="1"/>
  <c r="P33" i="1"/>
  <c r="E33" i="1"/>
  <c r="D33" i="1"/>
  <c r="C33" i="1"/>
  <c r="P31" i="1"/>
  <c r="F31" i="1"/>
  <c r="E31" i="1"/>
  <c r="P30" i="1"/>
  <c r="E30" i="1"/>
  <c r="P29" i="1"/>
  <c r="E29" i="1"/>
  <c r="P28" i="1"/>
  <c r="E28" i="1"/>
  <c r="D28" i="1"/>
  <c r="C28" i="1"/>
  <c r="P27" i="1"/>
  <c r="F27" i="1"/>
  <c r="E27" i="1"/>
  <c r="P26" i="1"/>
  <c r="E26" i="1"/>
  <c r="P25" i="1"/>
  <c r="E25" i="1"/>
  <c r="P24" i="1"/>
  <c r="E24" i="1"/>
  <c r="D24" i="1"/>
  <c r="C24" i="1"/>
  <c r="P23" i="1"/>
  <c r="F23" i="1"/>
  <c r="E23" i="1"/>
  <c r="P22" i="1"/>
  <c r="E22" i="1"/>
  <c r="P21" i="1"/>
  <c r="E21" i="1"/>
  <c r="P20" i="1"/>
  <c r="E20" i="1"/>
  <c r="D20" i="1"/>
  <c r="C20" i="1"/>
  <c r="P19" i="1"/>
  <c r="F19" i="1"/>
  <c r="E19" i="1"/>
  <c r="P18" i="1"/>
  <c r="E18" i="1"/>
  <c r="P17" i="1"/>
  <c r="E17" i="1"/>
  <c r="P16" i="1"/>
  <c r="E16" i="1"/>
  <c r="D16" i="1"/>
  <c r="C16" i="1"/>
  <c r="P15" i="1"/>
  <c r="F15" i="1"/>
  <c r="E15" i="1"/>
  <c r="P14" i="1"/>
  <c r="E14" i="1"/>
  <c r="P13" i="1"/>
  <c r="E13" i="1"/>
  <c r="P12" i="1"/>
  <c r="E12" i="1"/>
  <c r="D12" i="1"/>
  <c r="C12" i="1"/>
  <c r="P11" i="1"/>
  <c r="F11" i="1"/>
  <c r="E11" i="1"/>
  <c r="P10" i="1"/>
  <c r="E10" i="1"/>
  <c r="P9" i="1"/>
  <c r="E9" i="1"/>
  <c r="P8" i="1"/>
  <c r="E8" i="1"/>
  <c r="D8" i="1"/>
  <c r="C8" i="1"/>
  <c r="A8" i="2" l="1"/>
  <c r="A8" i="1"/>
  <c r="A12" i="2" l="1"/>
  <c r="A12" i="1"/>
  <c r="A16" i="2" l="1"/>
  <c r="A16" i="1"/>
  <c r="A109" i="2" l="1"/>
  <c r="A109" i="1"/>
  <c r="A20" i="1" l="1"/>
  <c r="A20" i="2"/>
  <c r="A24" i="2" l="1"/>
  <c r="A24" i="1"/>
  <c r="A28" i="2" l="1"/>
  <c r="A28" i="1"/>
  <c r="A33" i="2" l="1"/>
  <c r="A33" i="1"/>
  <c r="A37" i="2" l="1"/>
  <c r="A37" i="1"/>
  <c r="A41" i="2" l="1"/>
  <c r="A41" i="1"/>
  <c r="A45" i="2" l="1"/>
  <c r="A45" i="1"/>
  <c r="A49" i="2" l="1"/>
  <c r="A49" i="1"/>
  <c r="A53" i="2" l="1"/>
  <c r="A53" i="1"/>
  <c r="A57" i="2" l="1"/>
  <c r="A57" i="1"/>
  <c r="A61" i="2" l="1"/>
  <c r="A61" i="1"/>
  <c r="A65" i="2" l="1"/>
  <c r="A65" i="1"/>
  <c r="A69" i="2" l="1"/>
  <c r="A69" i="1"/>
  <c r="A73" i="2" l="1"/>
  <c r="A73" i="1"/>
  <c r="A77" i="2" l="1"/>
  <c r="A77" i="1"/>
  <c r="A81" i="2" l="1"/>
  <c r="A81" i="1"/>
  <c r="A85" i="2" l="1"/>
  <c r="A85" i="1"/>
  <c r="A89" i="2" l="1"/>
  <c r="A89" i="1"/>
  <c r="A93" i="2" l="1"/>
  <c r="A93" i="1"/>
  <c r="A97" i="2" l="1"/>
  <c r="A97" i="1"/>
  <c r="A101" i="2" l="1"/>
  <c r="A101" i="1"/>
  <c r="A105" i="2" l="1"/>
  <c r="A105" i="1"/>
</calcChain>
</file>

<file path=xl/sharedStrings.xml><?xml version="1.0" encoding="utf-8"?>
<sst xmlns="http://schemas.openxmlformats.org/spreadsheetml/2006/main" count="1402" uniqueCount="191">
  <si>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</si>
  <si>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</si>
  <si>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</si>
  <si>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</si>
  <si>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12"/>
  </si>
  <si>
    <t>体の調子を整える</t>
    <rPh sb="0" eb="1">
      <t>カラダ</t>
    </rPh>
    <rPh sb="2" eb="4">
      <t>チョウシ</t>
    </rPh>
    <rPh sb="5" eb="6">
      <t>トトノ</t>
    </rPh>
    <phoneticPr fontId="12"/>
  </si>
  <si>
    <t>熱や力になる</t>
    <rPh sb="0" eb="1">
      <t>ネツ</t>
    </rPh>
    <rPh sb="2" eb="3">
      <t>チカラ</t>
    </rPh>
    <phoneticPr fontId="12"/>
  </si>
  <si>
    <t>エネルギー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</si>
  <si>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</si>
  <si>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</si>
  <si>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</si>
  <si>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</si>
  <si>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</si>
  <si>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</si>
  <si>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</si>
  <si>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</si>
  <si>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</si>
  <si>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</si>
  <si>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</si>
  <si>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●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</si>
  <si>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</si>
  <si>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</si>
  <si>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</si>
  <si>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</si>
  <si>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●</t>
    <phoneticPr fontId="3"/>
  </si>
  <si>
    <t>水</t>
    <rPh sb="0" eb="1">
      <t>スイ</t>
    </rPh>
    <phoneticPr fontId="3"/>
  </si>
  <si>
    <t>●</t>
    <phoneticPr fontId="3"/>
  </si>
  <si>
    <t>ｇ</t>
    <phoneticPr fontId="3"/>
  </si>
  <si>
    <t>木</t>
    <rPh sb="0" eb="1">
      <t>モク</t>
    </rPh>
    <phoneticPr fontId="3"/>
  </si>
  <si>
    <t>●</t>
    <phoneticPr fontId="3"/>
  </si>
  <si>
    <t>ｇ</t>
    <phoneticPr fontId="3"/>
  </si>
  <si>
    <t>ｇ</t>
    <phoneticPr fontId="3"/>
  </si>
  <si>
    <t>金</t>
    <rPh sb="0" eb="1">
      <t>キン</t>
    </rPh>
    <phoneticPr fontId="3"/>
  </si>
  <si>
    <t>Kcal</t>
    <phoneticPr fontId="3"/>
  </si>
  <si>
    <t>●</t>
    <phoneticPr fontId="3"/>
  </si>
  <si>
    <t>ｇ</t>
    <phoneticPr fontId="3"/>
  </si>
  <si>
    <t>Kcal</t>
    <phoneticPr fontId="3"/>
  </si>
  <si>
    <t>●</t>
    <phoneticPr fontId="3"/>
  </si>
  <si>
    <t>ｇ</t>
    <phoneticPr fontId="3"/>
  </si>
  <si>
    <t>Kcal</t>
    <phoneticPr fontId="3"/>
  </si>
  <si>
    <t>●</t>
    <phoneticPr fontId="3"/>
  </si>
  <si>
    <t>Kcal</t>
    <phoneticPr fontId="3"/>
  </si>
  <si>
    <t>●</t>
    <phoneticPr fontId="3"/>
  </si>
  <si>
    <t>ｇ</t>
    <phoneticPr fontId="3"/>
  </si>
  <si>
    <t>●</t>
    <phoneticPr fontId="3"/>
  </si>
  <si>
    <t>ｇ</t>
    <phoneticPr fontId="3"/>
  </si>
  <si>
    <t>Kcal</t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</si>
  <si>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</si>
  <si>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</si>
  <si>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</si>
  <si>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</si>
  <si>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体育の日</t>
    <rPh sb="0" eb="2">
      <t>タイイク</t>
    </rPh>
    <rPh sb="3" eb="4">
      <t>ヒ</t>
    </rPh>
    <phoneticPr fontId="3"/>
  </si>
  <si>
    <t>ミルクコッペ
（セルフサンド）</t>
    <phoneticPr fontId="3"/>
  </si>
  <si>
    <t>１０ 月　学 校 給 食 献 立 表</t>
    <rPh sb="3" eb="4">
      <t>ガツ</t>
    </rPh>
    <rPh sb="5" eb="6">
      <t>ガク</t>
    </rPh>
    <rPh sb="7" eb="8">
      <t>コウ</t>
    </rPh>
    <rPh sb="9" eb="10">
      <t>キュウ</t>
    </rPh>
    <rPh sb="11" eb="12">
      <t>ショク</t>
    </rPh>
    <rPh sb="13" eb="14">
      <t>ケン</t>
    </rPh>
    <rPh sb="15" eb="16">
      <t>リツ</t>
    </rPh>
    <rPh sb="17" eb="18">
      <t>ヒョウ</t>
    </rPh>
    <phoneticPr fontId="3"/>
  </si>
  <si>
    <t>むぎ飯</t>
  </si>
  <si>
    <t>小麦粉</t>
  </si>
  <si>
    <t>パン粉</t>
  </si>
  <si>
    <t>サラダ油</t>
  </si>
  <si>
    <t>三温糖</t>
  </si>
  <si>
    <t>ごま油　　</t>
  </si>
  <si>
    <t>じゃがいも</t>
  </si>
  <si>
    <t>牛乳</t>
  </si>
  <si>
    <t>豚肉</t>
  </si>
  <si>
    <t>鶏卵</t>
  </si>
  <si>
    <t>うすあげ</t>
  </si>
  <si>
    <t>わかめ</t>
  </si>
  <si>
    <t>みそ</t>
  </si>
  <si>
    <t>大豆ペースト</t>
  </si>
  <si>
    <t>キャベツ</t>
  </si>
  <si>
    <t>にんじん</t>
  </si>
  <si>
    <t>たまねぎ</t>
  </si>
  <si>
    <t>えのきたけ</t>
  </si>
  <si>
    <t>コッペパン</t>
  </si>
  <si>
    <t>生クリーム</t>
  </si>
  <si>
    <t>マヨネーズ</t>
  </si>
  <si>
    <t>スパゲッティ</t>
  </si>
  <si>
    <t>オリーブ油</t>
  </si>
  <si>
    <t>白いんげん豆</t>
  </si>
  <si>
    <t>バター</t>
  </si>
  <si>
    <t>マッシュルーム</t>
  </si>
  <si>
    <t>しめじ</t>
  </si>
  <si>
    <t>青ピーマン</t>
  </si>
  <si>
    <t>にんにく</t>
  </si>
  <si>
    <t>トマト缶</t>
  </si>
  <si>
    <t>チーズ</t>
  </si>
  <si>
    <t>ベーコン</t>
  </si>
  <si>
    <t>片栗粉</t>
  </si>
  <si>
    <t>チャーハンベースライス</t>
    <phoneticPr fontId="3"/>
  </si>
  <si>
    <t>しょうが</t>
  </si>
  <si>
    <t>ねぎ</t>
  </si>
  <si>
    <t>さやいんげん</t>
  </si>
  <si>
    <t>黄ピーマン</t>
  </si>
  <si>
    <t>コーン</t>
  </si>
  <si>
    <t>焼き豚</t>
  </si>
  <si>
    <t>鮭</t>
  </si>
  <si>
    <t>鶏肉</t>
  </si>
  <si>
    <t>絹ごし豆腐</t>
  </si>
  <si>
    <t>白飯</t>
  </si>
  <si>
    <t>ごま油</t>
  </si>
  <si>
    <t>マカロニ</t>
  </si>
  <si>
    <t>卵スプレッド</t>
  </si>
  <si>
    <t>きゅうり</t>
  </si>
  <si>
    <t>ごぼう</t>
  </si>
  <si>
    <t>だいこん</t>
  </si>
  <si>
    <t>つきこんにゃく</t>
  </si>
  <si>
    <t>こまつな</t>
  </si>
  <si>
    <t>さつまいも</t>
  </si>
  <si>
    <t>さば</t>
  </si>
  <si>
    <t>ひじき</t>
  </si>
  <si>
    <t>切り干し大根</t>
  </si>
  <si>
    <t>はくさい</t>
  </si>
  <si>
    <t>パセリ</t>
  </si>
  <si>
    <t>牛肉</t>
  </si>
  <si>
    <t>大豆たんぱく</t>
  </si>
  <si>
    <t>ミルクロール</t>
  </si>
  <si>
    <t>アーモンド</t>
  </si>
  <si>
    <t>ごま</t>
  </si>
  <si>
    <t>ブルーベリーゼリー</t>
  </si>
  <si>
    <t>ロースハム</t>
  </si>
  <si>
    <t>あつあげ</t>
  </si>
  <si>
    <t>いわし</t>
    <phoneticPr fontId="3"/>
  </si>
  <si>
    <t>カレールウ</t>
  </si>
  <si>
    <t>ヨーグルト</t>
  </si>
  <si>
    <t>みかん缶</t>
  </si>
  <si>
    <t>黄桃缶</t>
  </si>
  <si>
    <t>パイン缶</t>
  </si>
  <si>
    <t>ゆかり粉</t>
  </si>
  <si>
    <t>ししゃも</t>
  </si>
  <si>
    <t>米粉</t>
  </si>
  <si>
    <t>さくら麦飯</t>
  </si>
  <si>
    <t>糸かまぼこ</t>
  </si>
  <si>
    <t>えだまめ</t>
  </si>
  <si>
    <t>たけのこ</t>
  </si>
  <si>
    <t>たけのこ</t>
    <phoneticPr fontId="3"/>
  </si>
  <si>
    <t>いか</t>
  </si>
  <si>
    <t>えび</t>
  </si>
  <si>
    <t>あさりむき身</t>
  </si>
  <si>
    <t>豆乳</t>
  </si>
  <si>
    <t>ペンネ</t>
  </si>
  <si>
    <t>こんにゃく</t>
  </si>
  <si>
    <t>りんご</t>
  </si>
  <si>
    <t>ホキ</t>
  </si>
  <si>
    <t>焼きちくわ</t>
  </si>
  <si>
    <t>うずら卵</t>
  </si>
  <si>
    <t>ひじきふりかけ</t>
  </si>
  <si>
    <t>四方はべん</t>
  </si>
  <si>
    <t>生姜</t>
  </si>
  <si>
    <t>もやし</t>
  </si>
  <si>
    <t>干ししいたけ</t>
  </si>
  <si>
    <t>なめこ</t>
  </si>
  <si>
    <t>かえり干し</t>
  </si>
  <si>
    <t>水あめ</t>
  </si>
  <si>
    <t>さといも</t>
  </si>
  <si>
    <t>白玉粉</t>
  </si>
  <si>
    <t>ギョウザ</t>
  </si>
  <si>
    <t>オクラ</t>
  </si>
  <si>
    <t>ミルク食パン</t>
  </si>
  <si>
    <t>ブルーベリージャム</t>
    <phoneticPr fontId="3"/>
  </si>
  <si>
    <t>ぶどうゼリー</t>
    <phoneticPr fontId="3"/>
  </si>
  <si>
    <t>わかめ飯</t>
  </si>
  <si>
    <t>うどん</t>
  </si>
  <si>
    <t>まぐろフレーク</t>
  </si>
  <si>
    <t>焼きかまぼこ</t>
  </si>
  <si>
    <t>れんこん</t>
  </si>
  <si>
    <t>まいたけ</t>
  </si>
  <si>
    <t>ねぎ</t>
    <phoneticPr fontId="3"/>
  </si>
  <si>
    <t>ナン</t>
  </si>
  <si>
    <t>レンズ豆</t>
  </si>
  <si>
    <t>大麦</t>
  </si>
  <si>
    <t>杏仁豆腐</t>
  </si>
  <si>
    <t>赤ピーマン</t>
  </si>
  <si>
    <t>エリンギ</t>
  </si>
  <si>
    <t>チンゲンサイ</t>
  </si>
  <si>
    <t>高野豆腐</t>
  </si>
  <si>
    <t>栗</t>
  </si>
  <si>
    <t>さんま</t>
  </si>
  <si>
    <t>しお昆布</t>
  </si>
  <si>
    <t>車麩</t>
  </si>
  <si>
    <t>鶏卵</t>
    <phoneticPr fontId="3"/>
  </si>
  <si>
    <t>さといも</t>
    <phoneticPr fontId="3"/>
  </si>
  <si>
    <t>コッペパン</t>
    <phoneticPr fontId="3"/>
  </si>
  <si>
    <t>ブルーベリージャム</t>
    <phoneticPr fontId="3"/>
  </si>
  <si>
    <t>チーズパン</t>
    <phoneticPr fontId="3"/>
  </si>
  <si>
    <t>生クリーム</t>
    <rPh sb="0" eb="1">
      <t>ナマ</t>
    </rPh>
    <phoneticPr fontId="3"/>
  </si>
  <si>
    <t>マヨネーズ</t>
    <phoneticPr fontId="3"/>
  </si>
  <si>
    <t>ペンネ</t>
    <phoneticPr fontId="3"/>
  </si>
  <si>
    <t>●大豆</t>
    <phoneticPr fontId="3"/>
  </si>
  <si>
    <t>●しいたけ</t>
    <phoneticPr fontId="3"/>
  </si>
  <si>
    <t>うすあげ</t>
    <phoneticPr fontId="3"/>
  </si>
  <si>
    <t>●しいたけ</t>
    <phoneticPr fontId="3"/>
  </si>
  <si>
    <t>●しいたけ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</si>
</sst>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[&lt;=999]000;[&lt;=9999]000\-00;000\-0000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2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textRotation="255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horizontal="left" vertical="center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4" fillId="0" borderId="15" xfId="0" applyFont="1" applyFill="1" applyBorder="1" applyAlignment="1" applyProtection="1">
      <alignment vertical="center" shrinkToFit="1"/>
      <protection locked="0"/>
    </xf>
    <xf numFmtId="0" fontId="14" fillId="0" borderId="15" xfId="0" applyFont="1" applyBorder="1" applyAlignment="1" applyProtection="1">
      <alignment vertical="center" shrinkToFit="1"/>
      <protection locked="0"/>
    </xf>
    <xf numFmtId="0" fontId="14" fillId="0" borderId="14" xfId="0" applyFont="1" applyFill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Alignment="1">
      <alignment horizontal="left" vertical="center" shrinkToFit="1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177" fontId="4" fillId="0" borderId="0" xfId="0" applyNumberFormat="1" applyFont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0" fontId="15" fillId="0" borderId="16" xfId="0" applyFont="1" applyFill="1" applyBorder="1" applyAlignment="1" applyProtection="1">
      <alignment horizontal="center" vertical="center" shrinkToFit="1"/>
      <protection hidden="1"/>
    </xf>
    <xf numFmtId="0" fontId="15" fillId="0" borderId="18" xfId="0" applyFont="1" applyFill="1" applyBorder="1" applyAlignment="1" applyProtection="1">
      <alignment horizontal="center" vertical="center" shrinkToFit="1"/>
      <protection hidden="1"/>
    </xf>
    <xf numFmtId="0" fontId="15" fillId="0" borderId="17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Fill="1" applyBorder="1" applyAlignment="1" applyProtection="1">
      <alignment horizontal="center" vertical="center" shrinkToFit="1"/>
      <protection hidden="1"/>
    </xf>
    <xf numFmtId="0" fontId="13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wrapText="1" shrinkToFit="1"/>
      <protection hidden="1"/>
    </xf>
    <xf numFmtId="38" fontId="10" fillId="0" borderId="2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12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textRotation="255" shrinkToFit="1"/>
      <protection hidden="1"/>
    </xf>
    <xf numFmtId="0" fontId="7" fillId="0" borderId="12" xfId="0" applyFont="1" applyBorder="1" applyAlignment="1" applyProtection="1">
      <alignment horizontal="center" vertical="center" textRotation="255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0" xfId="0" applyFont="1" applyBorder="1" applyAlignment="1" applyProtection="1">
      <alignment horizontal="center" vertical="center" wrapText="1" shrinkToFit="1"/>
      <protection hidden="1"/>
    </xf>
    <xf numFmtId="0" fontId="7" fillId="0" borderId="11" xfId="0" applyFont="1" applyBorder="1" applyAlignment="1" applyProtection="1">
      <alignment horizontal="center" vertical="center" wrapText="1" shrinkToFit="1"/>
      <protection hidden="1"/>
    </xf>
    <xf numFmtId="0" fontId="7" fillId="0" borderId="13" xfId="0" applyFont="1" applyBorder="1" applyAlignment="1" applyProtection="1">
      <alignment horizontal="center" vertical="center" wrapText="1" shrinkToFit="1"/>
      <protection hidden="1"/>
    </xf>
    <xf numFmtId="0" fontId="7" fillId="0" borderId="15" xfId="0" applyFont="1" applyBorder="1" applyAlignment="1" applyProtection="1">
      <alignment horizontal="center" vertical="center" wrapText="1" shrinkToFit="1"/>
      <protection hidden="1"/>
    </xf>
    <xf numFmtId="0" fontId="7" fillId="0" borderId="14" xfId="0" applyFont="1" applyBorder="1" applyAlignment="1" applyProtection="1">
      <alignment horizontal="center" vertical="center" wrapText="1" shrinkToFi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595313</xdr:colOff>
      <xdr:row>112</xdr:row>
      <xdr:rowOff>47625</xdr:rowOff>
    </xdr:from>
    <xdr:to>
      <xdr:col>15</xdr:col>
      <xdr:colOff>633926</xdr:colOff>
      <xdr:row>115</xdr:row>
      <xdr:rowOff>146843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6" y="21419344"/>
          <a:ext cx="848238" cy="706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404812</xdr:colOff>
      <xdr:row>1</xdr:row>
      <xdr:rowOff>571499</xdr:rowOff>
    </xdr:from>
    <xdr:to>
      <xdr:col>17</xdr:col>
      <xdr:colOff>83343</xdr:colOff>
      <xdr:row>2</xdr:row>
      <xdr:rowOff>297656</xdr:rowOff>
    </xdr:to>
    <xdr:sp macro="" textlink="">
      <xdr:nvSpPr>
        <xdr:cNvPr id="10" name="テキスト ボックス 9"/>
        <xdr:cNvSpPr txBox="1"/>
      </xdr:nvSpPr>
      <xdr:spPr>
        <a:xfrm>
          <a:off x="10334625" y="1047749"/>
          <a:ext cx="3250406" cy="297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菅原小学校、館野小学校、野々市小学校</a:t>
          </a:r>
        </a:p>
      </xdr:txBody>
    </xdr:sp>
    <xdr:clientData/>
  </xdr:twoCellAnchor>
  <xdr:twoCellAnchor editAs="oneCell">
    <xdr:from>
      <xdr:col>0</xdr:col>
      <xdr:colOff>142875</xdr:colOff>
      <xdr:row>1</xdr:row>
      <xdr:rowOff>59532</xdr:rowOff>
    </xdr:from>
    <xdr:to>
      <xdr:col>5</xdr:col>
      <xdr:colOff>1333499</xdr:colOff>
      <xdr:row>1</xdr:row>
      <xdr:rowOff>563000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24" r="59089" b="-8824"/>
        <a:stretch/>
      </xdr:blipFill>
      <xdr:spPr>
        <a:xfrm flipV="1">
          <a:off x="142875" y="535782"/>
          <a:ext cx="5226843" cy="503468"/>
        </a:xfrm>
        <a:prstGeom prst="rect">
          <a:avLst/>
        </a:prstGeom>
      </xdr:spPr>
    </xdr:pic>
    <xdr:clientData/>
  </xdr:twoCellAnchor>
  <xdr:twoCellAnchor editAs="oneCell">
    <xdr:from>
      <xdr:col>10</xdr:col>
      <xdr:colOff>619125</xdr:colOff>
      <xdr:row>1</xdr:row>
      <xdr:rowOff>47625</xdr:rowOff>
    </xdr:from>
    <xdr:to>
      <xdr:col>16</xdr:col>
      <xdr:colOff>83343</xdr:colOff>
      <xdr:row>1</xdr:row>
      <xdr:rowOff>551093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24" r="59089" b="-8824"/>
        <a:stretch/>
      </xdr:blipFill>
      <xdr:spPr>
        <a:xfrm flipV="1">
          <a:off x="9917906" y="523875"/>
          <a:ext cx="5226843" cy="5034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112</xdr:row>
      <xdr:rowOff>32188</xdr:rowOff>
    </xdr:from>
    <xdr:to>
      <xdr:col>15</xdr:col>
      <xdr:colOff>631029</xdr:colOff>
      <xdr:row>115</xdr:row>
      <xdr:rowOff>146843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6280" y="21403907"/>
          <a:ext cx="833437" cy="721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690563</xdr:colOff>
      <xdr:row>1</xdr:row>
      <xdr:rowOff>39690</xdr:rowOff>
    </xdr:from>
    <xdr:to>
      <xdr:col>16</xdr:col>
      <xdr:colOff>214313</xdr:colOff>
      <xdr:row>1</xdr:row>
      <xdr:rowOff>543158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24" r="59089" b="-8824"/>
        <a:stretch/>
      </xdr:blipFill>
      <xdr:spPr>
        <a:xfrm flipV="1">
          <a:off x="9620251" y="515940"/>
          <a:ext cx="5226843" cy="503468"/>
        </a:xfrm>
        <a:prstGeom prst="rect">
          <a:avLst/>
        </a:prstGeom>
      </xdr:spPr>
    </xdr:pic>
    <xdr:clientData/>
  </xdr:twoCellAnchor>
  <xdr:twoCellAnchor>
    <xdr:from>
      <xdr:col>13</xdr:col>
      <xdr:colOff>559593</xdr:colOff>
      <xdr:row>1</xdr:row>
      <xdr:rowOff>571499</xdr:rowOff>
    </xdr:from>
    <xdr:to>
      <xdr:col>16</xdr:col>
      <xdr:colOff>226218</xdr:colOff>
      <xdr:row>2</xdr:row>
      <xdr:rowOff>297656</xdr:rowOff>
    </xdr:to>
    <xdr:sp macro="" textlink="">
      <xdr:nvSpPr>
        <xdr:cNvPr id="5" name="テキスト ボックス 4"/>
        <xdr:cNvSpPr txBox="1"/>
      </xdr:nvSpPr>
      <xdr:spPr>
        <a:xfrm>
          <a:off x="11299031" y="1047749"/>
          <a:ext cx="2166937" cy="297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富陽小学校、御園小学校</a:t>
          </a:r>
        </a:p>
      </xdr:txBody>
    </xdr:sp>
    <xdr:clientData/>
  </xdr:twoCellAnchor>
  <xdr:twoCellAnchor editAs="oneCell">
    <xdr:from>
      <xdr:col>0</xdr:col>
      <xdr:colOff>47624</xdr:colOff>
      <xdr:row>1</xdr:row>
      <xdr:rowOff>35718</xdr:rowOff>
    </xdr:from>
    <xdr:to>
      <xdr:col>6</xdr:col>
      <xdr:colOff>202404</xdr:colOff>
      <xdr:row>1</xdr:row>
      <xdr:rowOff>539186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24" r="59089" b="-8824"/>
        <a:stretch/>
      </xdr:blipFill>
      <xdr:spPr>
        <a:xfrm flipV="1">
          <a:off x="47624" y="511968"/>
          <a:ext cx="5226843" cy="5034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9733;&#32102;&#39135;&#31649;&#29702;2018(h30.10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1</v>
          </cell>
          <cell r="I12" t="str">
            <v>福井県メニュー</v>
          </cell>
        </row>
        <row r="13">
          <cell r="F13">
            <v>2</v>
          </cell>
          <cell r="I13">
            <v>0</v>
          </cell>
        </row>
        <row r="14">
          <cell r="F14">
            <v>3</v>
          </cell>
          <cell r="I14">
            <v>0</v>
          </cell>
        </row>
        <row r="15">
          <cell r="F15">
            <v>4</v>
          </cell>
          <cell r="I15">
            <v>0</v>
          </cell>
        </row>
        <row r="16">
          <cell r="F16">
            <v>5</v>
          </cell>
          <cell r="I16">
            <v>0</v>
          </cell>
        </row>
        <row r="17">
          <cell r="F17">
            <v>8</v>
          </cell>
          <cell r="I17" t="str">
            <v>体育の日</v>
          </cell>
        </row>
        <row r="18">
          <cell r="F18">
            <v>9</v>
          </cell>
          <cell r="I18">
            <v>0</v>
          </cell>
        </row>
        <row r="19">
          <cell r="F19">
            <v>10</v>
          </cell>
          <cell r="I19" t="str">
            <v>目の愛護デー</v>
          </cell>
        </row>
        <row r="20">
          <cell r="F20">
            <v>11</v>
          </cell>
          <cell r="I20">
            <v>0</v>
          </cell>
        </row>
        <row r="21">
          <cell r="F21">
            <v>12</v>
          </cell>
          <cell r="I21">
            <v>0</v>
          </cell>
        </row>
        <row r="22">
          <cell r="F22">
            <v>15</v>
          </cell>
          <cell r="I22">
            <v>0</v>
          </cell>
        </row>
        <row r="23">
          <cell r="F23">
            <v>16</v>
          </cell>
          <cell r="I23">
            <v>0</v>
          </cell>
        </row>
        <row r="24">
          <cell r="F24">
            <v>17</v>
          </cell>
          <cell r="I24">
            <v>0</v>
          </cell>
        </row>
        <row r="25">
          <cell r="F25">
            <v>18</v>
          </cell>
          <cell r="I25">
            <v>0</v>
          </cell>
        </row>
        <row r="26">
          <cell r="F26">
            <v>19</v>
          </cell>
          <cell r="I26">
            <v>0</v>
          </cell>
        </row>
        <row r="27">
          <cell r="F27">
            <v>22</v>
          </cell>
          <cell r="I27">
            <v>0</v>
          </cell>
        </row>
        <row r="28">
          <cell r="F28">
            <v>23</v>
          </cell>
          <cell r="I28" t="str">
            <v>絵本のメニュー</v>
          </cell>
        </row>
        <row r="29">
          <cell r="F29">
            <v>24</v>
          </cell>
          <cell r="I29">
            <v>0</v>
          </cell>
        </row>
        <row r="30">
          <cell r="F30">
            <v>25</v>
          </cell>
          <cell r="I30">
            <v>0</v>
          </cell>
        </row>
        <row r="31">
          <cell r="F31">
            <v>26</v>
          </cell>
          <cell r="I31">
            <v>0</v>
          </cell>
        </row>
        <row r="32">
          <cell r="F32">
            <v>29</v>
          </cell>
          <cell r="I32">
            <v>0</v>
          </cell>
        </row>
        <row r="33">
          <cell r="F33">
            <v>30</v>
          </cell>
          <cell r="I33">
            <v>0</v>
          </cell>
        </row>
        <row r="34">
          <cell r="F34">
            <v>31</v>
          </cell>
          <cell r="I34">
            <v>0</v>
          </cell>
        </row>
        <row r="35">
          <cell r="F35">
            <v>0</v>
          </cell>
          <cell r="I35">
            <v>0</v>
          </cell>
        </row>
        <row r="36">
          <cell r="F36">
            <v>0</v>
          </cell>
          <cell r="I36">
            <v>0</v>
          </cell>
        </row>
        <row r="37">
          <cell r="F37">
            <v>0</v>
          </cell>
          <cell r="I37">
            <v>0</v>
          </cell>
        </row>
      </sheetData>
      <sheetData sheetId="7"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3">
          <cell r="H3">
            <v>1</v>
          </cell>
          <cell r="I3">
            <v>1</v>
          </cell>
          <cell r="J3" t="str">
            <v>むぎごはん</v>
          </cell>
          <cell r="K3" t="str">
            <v>麦ごはん</v>
          </cell>
        </row>
        <row r="4"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H7">
            <v>2</v>
          </cell>
          <cell r="I7">
            <v>2</v>
          </cell>
          <cell r="J7" t="str">
            <v>牛乳</v>
          </cell>
          <cell r="K7" t="str">
            <v>牛乳</v>
          </cell>
        </row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BD9" t="str">
            <v xml:space="preserve"> </v>
          </cell>
        </row>
        <row r="10">
          <cell r="H10">
            <v>3</v>
          </cell>
          <cell r="I10">
            <v>3</v>
          </cell>
          <cell r="J10" t="str">
            <v>ソースカツどん(カツ・キャベツ)</v>
          </cell>
          <cell r="K10" t="str">
            <v>ソースカツ丼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H29">
            <v>4</v>
          </cell>
          <cell r="I29">
            <v>7</v>
          </cell>
          <cell r="J29" t="str">
            <v>じゃがいもとわかめのみそしる</v>
          </cell>
          <cell r="K29" t="str">
            <v>じゃがいもとわかめのみそ汁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H42">
            <v>0</v>
          </cell>
          <cell r="I42">
            <v>0</v>
          </cell>
          <cell r="J42">
            <v>0</v>
          </cell>
          <cell r="K42">
            <v>0</v>
          </cell>
          <cell r="BE42" t="str">
            <v xml:space="preserve"> </v>
          </cell>
        </row>
        <row r="43"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H58">
            <v>1</v>
          </cell>
          <cell r="I58">
            <v>1</v>
          </cell>
          <cell r="J58" t="str">
            <v>チーズパン</v>
          </cell>
          <cell r="K58" t="str">
            <v>チーズパン(ｺｯﾍﾟﾊﾟﾝ･ｼﾞｬﾑ)</v>
          </cell>
        </row>
        <row r="59">
          <cell r="H59">
            <v>0</v>
          </cell>
          <cell r="I59">
            <v>0</v>
          </cell>
          <cell r="J59" t="str">
            <v>（館、菅、野）</v>
          </cell>
          <cell r="K59" t="str">
            <v>（館、菅、野）30.40.50</v>
          </cell>
        </row>
        <row r="60"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H67">
            <v>0</v>
          </cell>
          <cell r="I67">
            <v>1</v>
          </cell>
          <cell r="J67" t="str">
            <v>コッペパン</v>
          </cell>
          <cell r="K67" t="str">
            <v>コッペパン</v>
          </cell>
        </row>
        <row r="68">
          <cell r="H68">
            <v>0</v>
          </cell>
          <cell r="I68">
            <v>0</v>
          </cell>
          <cell r="J68" t="str">
            <v>（富、御）30.40.50</v>
          </cell>
          <cell r="K68" t="str">
            <v>（富、御）30.40.50</v>
          </cell>
        </row>
        <row r="69">
          <cell r="H69">
            <v>0</v>
          </cell>
          <cell r="I69">
            <v>9</v>
          </cell>
          <cell r="J69" t="str">
            <v>ジャム</v>
          </cell>
          <cell r="K69" t="str">
            <v>ジャム</v>
          </cell>
        </row>
        <row r="70">
          <cell r="H70">
            <v>0</v>
          </cell>
          <cell r="I70">
            <v>0</v>
          </cell>
          <cell r="J70" t="str">
            <v>（富、御）</v>
          </cell>
          <cell r="K70" t="str">
            <v>（富、御）</v>
          </cell>
        </row>
        <row r="71"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H73">
            <v>2</v>
          </cell>
          <cell r="I73">
            <v>2</v>
          </cell>
          <cell r="J73" t="str">
            <v>牛乳</v>
          </cell>
          <cell r="K73" t="str">
            <v>牛乳</v>
          </cell>
        </row>
        <row r="74">
          <cell r="H74">
            <v>0</v>
          </cell>
          <cell r="I74">
            <v>0</v>
          </cell>
          <cell r="J74">
            <v>0</v>
          </cell>
          <cell r="K74">
            <v>0</v>
          </cell>
          <cell r="BH74" t="str">
            <v xml:space="preserve"> </v>
          </cell>
        </row>
        <row r="75"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H76">
            <v>3</v>
          </cell>
          <cell r="I76">
            <v>5</v>
          </cell>
          <cell r="J76" t="str">
            <v>きのこスパゲティ</v>
          </cell>
          <cell r="K76" t="str">
            <v>きのこスパゲティ</v>
          </cell>
        </row>
        <row r="77">
          <cell r="H77">
            <v>0</v>
          </cell>
          <cell r="I77">
            <v>0</v>
          </cell>
          <cell r="J77" t="str">
            <v/>
          </cell>
          <cell r="K77" t="str">
            <v/>
          </cell>
        </row>
        <row r="78">
          <cell r="H78">
            <v>0</v>
          </cell>
          <cell r="I78">
            <v>0</v>
          </cell>
          <cell r="J78" t="str">
            <v/>
          </cell>
          <cell r="K78" t="str">
            <v/>
          </cell>
        </row>
        <row r="79">
          <cell r="H79">
            <v>0</v>
          </cell>
          <cell r="I79">
            <v>0</v>
          </cell>
          <cell r="J79" t="str">
            <v/>
          </cell>
          <cell r="K79" t="str">
            <v/>
          </cell>
        </row>
        <row r="80">
          <cell r="H80">
            <v>0</v>
          </cell>
          <cell r="I80">
            <v>0</v>
          </cell>
          <cell r="J80" t="str">
            <v/>
          </cell>
          <cell r="K80" t="str">
            <v/>
          </cell>
        </row>
        <row r="81">
          <cell r="H81">
            <v>0</v>
          </cell>
          <cell r="I81">
            <v>0</v>
          </cell>
          <cell r="J81" t="str">
            <v/>
          </cell>
          <cell r="K81" t="str">
            <v/>
          </cell>
        </row>
        <row r="82">
          <cell r="H82">
            <v>0</v>
          </cell>
          <cell r="I82">
            <v>0</v>
          </cell>
          <cell r="J82" t="str">
            <v/>
          </cell>
          <cell r="K82" t="str">
            <v/>
          </cell>
        </row>
        <row r="83">
          <cell r="H83">
            <v>0</v>
          </cell>
          <cell r="I83">
            <v>0</v>
          </cell>
          <cell r="J83" t="str">
            <v/>
          </cell>
          <cell r="K83" t="str">
            <v/>
          </cell>
        </row>
        <row r="84">
          <cell r="H84">
            <v>0</v>
          </cell>
          <cell r="I84">
            <v>0</v>
          </cell>
          <cell r="J84" t="str">
            <v/>
          </cell>
          <cell r="K84" t="str">
            <v/>
          </cell>
        </row>
        <row r="85">
          <cell r="H85">
            <v>0</v>
          </cell>
          <cell r="I85">
            <v>0</v>
          </cell>
          <cell r="J85" t="str">
            <v/>
          </cell>
          <cell r="K85" t="str">
            <v/>
          </cell>
        </row>
        <row r="86">
          <cell r="H86">
            <v>0</v>
          </cell>
          <cell r="I86">
            <v>0</v>
          </cell>
          <cell r="J86" t="str">
            <v/>
          </cell>
          <cell r="K86" t="str">
            <v/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BG90" t="str">
            <v xml:space="preserve"> 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H92">
            <v>4</v>
          </cell>
          <cell r="I92">
            <v>6</v>
          </cell>
          <cell r="J92" t="str">
            <v>ポークビーンズ</v>
          </cell>
          <cell r="K92" t="str">
            <v>ポークビーンズ</v>
          </cell>
        </row>
        <row r="93"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H113">
            <v>1</v>
          </cell>
          <cell r="I113">
            <v>1</v>
          </cell>
          <cell r="J113" t="str">
            <v>チャーハン</v>
          </cell>
          <cell r="K113" t="str">
            <v>チャーハン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H130">
            <v>2</v>
          </cell>
          <cell r="I130">
            <v>2</v>
          </cell>
          <cell r="J130" t="str">
            <v>牛乳</v>
          </cell>
          <cell r="K130" t="str">
            <v>牛乳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H132">
            <v>3</v>
          </cell>
          <cell r="I132">
            <v>4</v>
          </cell>
          <cell r="J132" t="str">
            <v>さけとだいずのチリソース</v>
          </cell>
          <cell r="K132" t="str">
            <v>鮭と大豆のチリソース</v>
          </cell>
        </row>
        <row r="133"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H152">
            <v>4</v>
          </cell>
          <cell r="I152">
            <v>7</v>
          </cell>
          <cell r="J152" t="str">
            <v>ちゅうかふうコーンスープ</v>
          </cell>
          <cell r="K152" t="str">
            <v>中華風コーンスープ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69"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2"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H174">
            <v>3</v>
          </cell>
          <cell r="I174">
            <v>4</v>
          </cell>
          <cell r="J174" t="str">
            <v>とりにくのあまずあえ</v>
          </cell>
          <cell r="K174" t="str">
            <v>鶏肉の甘酢あえ</v>
          </cell>
        </row>
        <row r="175"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H191">
            <v>4</v>
          </cell>
          <cell r="I191">
            <v>5</v>
          </cell>
          <cell r="J191" t="str">
            <v>タルタルサラダ</v>
          </cell>
          <cell r="K191" t="str">
            <v>タルタルサラダ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H202">
            <v>5</v>
          </cell>
          <cell r="I202">
            <v>7</v>
          </cell>
          <cell r="J202" t="str">
            <v>はちはいじる</v>
          </cell>
          <cell r="K202" t="str">
            <v>八杯汁</v>
          </cell>
        </row>
        <row r="203"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4"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7"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H229">
            <v>3</v>
          </cell>
          <cell r="I229">
            <v>4</v>
          </cell>
          <cell r="J229" t="str">
            <v>さかなのしおこうじやき</v>
          </cell>
          <cell r="K229" t="str">
            <v>魚の塩こうじ焼き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H236">
            <v>4</v>
          </cell>
          <cell r="I236">
            <v>5</v>
          </cell>
          <cell r="J236" t="str">
            <v>きりぼしだいこんのいりに</v>
          </cell>
          <cell r="K236" t="str">
            <v>切り干し大根の炒り煮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H248">
            <v>5</v>
          </cell>
          <cell r="I248">
            <v>7</v>
          </cell>
          <cell r="J248" t="str">
            <v>めったじる</v>
          </cell>
          <cell r="K248" t="str">
            <v>めった汁</v>
          </cell>
        </row>
        <row r="249"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H333">
            <v>1</v>
          </cell>
          <cell r="I333">
            <v>1</v>
          </cell>
          <cell r="J333" t="str">
            <v>ミルクロール</v>
          </cell>
          <cell r="K333" t="str">
            <v>ミルクロール</v>
          </cell>
        </row>
        <row r="334"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H339">
            <v>3</v>
          </cell>
          <cell r="I339">
            <v>4</v>
          </cell>
          <cell r="J339" t="str">
            <v>てづくりハンバーグ</v>
          </cell>
          <cell r="K339" t="str">
            <v>手作りハンバーグ</v>
          </cell>
        </row>
        <row r="340"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H362">
            <v>4</v>
          </cell>
          <cell r="I362">
            <v>5</v>
          </cell>
          <cell r="J362" t="str">
            <v>アーモンドサラダ</v>
          </cell>
          <cell r="K362" t="str">
            <v>アーモンドサラダ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H374">
            <v>5</v>
          </cell>
          <cell r="I374">
            <v>7</v>
          </cell>
          <cell r="J374" t="str">
            <v>ペイザンヌスープ</v>
          </cell>
          <cell r="K374" t="str">
            <v>ペイザンヌスープ</v>
          </cell>
        </row>
        <row r="375"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2"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H394">
            <v>3</v>
          </cell>
          <cell r="I394">
            <v>4</v>
          </cell>
          <cell r="J394" t="str">
            <v>いわしのアングレーズ</v>
          </cell>
          <cell r="K394" t="str">
            <v>いわしのアングレーズ</v>
          </cell>
        </row>
        <row r="395"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H406">
            <v>4</v>
          </cell>
          <cell r="I406">
            <v>5</v>
          </cell>
          <cell r="J406" t="str">
            <v>セサミサラダ</v>
          </cell>
          <cell r="K406" t="str">
            <v>セサミサラダ</v>
          </cell>
        </row>
        <row r="407"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H420">
            <v>5</v>
          </cell>
          <cell r="I420">
            <v>7</v>
          </cell>
          <cell r="J420" t="str">
            <v>あつあげとだいこんのみそしる</v>
          </cell>
          <cell r="K420" t="str">
            <v>厚揚げと大根のみそ汁</v>
          </cell>
        </row>
        <row r="421"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H432">
            <v>6</v>
          </cell>
          <cell r="I432">
            <v>8</v>
          </cell>
          <cell r="J432" t="str">
            <v>ブルーベリーゼリー</v>
          </cell>
          <cell r="K432" t="str">
            <v>ブルーベリーゼリー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H443">
            <v>1</v>
          </cell>
          <cell r="I443">
            <v>1</v>
          </cell>
          <cell r="J443" t="str">
            <v>むぎごはん</v>
          </cell>
          <cell r="K443" t="str">
            <v>麦ごはん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H445">
            <v>2</v>
          </cell>
          <cell r="I445">
            <v>2</v>
          </cell>
          <cell r="J445" t="str">
            <v>牛乳</v>
          </cell>
          <cell r="K445" t="str">
            <v>牛乳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H447">
            <v>3</v>
          </cell>
          <cell r="I447">
            <v>3</v>
          </cell>
          <cell r="J447" t="str">
            <v>カレーライス</v>
          </cell>
          <cell r="K447" t="str">
            <v>カレーライス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H476">
            <v>4</v>
          </cell>
          <cell r="I476">
            <v>8</v>
          </cell>
          <cell r="J476" t="str">
            <v>フルーツヨーグルト</v>
          </cell>
          <cell r="K476" t="str">
            <v>フルーツヨーグルト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白飯</v>
          </cell>
        </row>
        <row r="499"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H504">
            <v>3</v>
          </cell>
          <cell r="I504">
            <v>4</v>
          </cell>
          <cell r="J504" t="str">
            <v>ししゃものごまあげ</v>
          </cell>
          <cell r="K504" t="str">
            <v>ししゃものごまあげ</v>
          </cell>
        </row>
        <row r="505"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H514">
            <v>4</v>
          </cell>
          <cell r="I514">
            <v>5</v>
          </cell>
          <cell r="J514" t="str">
            <v>ゆかりあえ</v>
          </cell>
          <cell r="K514" t="str">
            <v>ゆかり和え</v>
          </cell>
        </row>
        <row r="515"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H521">
            <v>5</v>
          </cell>
          <cell r="I521">
            <v>6</v>
          </cell>
          <cell r="J521" t="str">
            <v>にくじゃが</v>
          </cell>
          <cell r="K521" t="str">
            <v>肉じゃが</v>
          </cell>
        </row>
        <row r="522"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H553">
            <v>1</v>
          </cell>
          <cell r="I553">
            <v>1</v>
          </cell>
          <cell r="J553" t="str">
            <v>こぎつねごはん</v>
          </cell>
          <cell r="K553" t="str">
            <v>こぎつねごはん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H567">
            <v>2</v>
          </cell>
          <cell r="I567">
            <v>2</v>
          </cell>
          <cell r="J567" t="str">
            <v>牛乳</v>
          </cell>
          <cell r="K567" t="str">
            <v>牛乳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H570">
            <v>3</v>
          </cell>
          <cell r="I570">
            <v>3</v>
          </cell>
          <cell r="J570" t="str">
            <v>とりにくとじゃがいものてりあえ</v>
          </cell>
          <cell r="K570" t="str">
            <v>鶏肉とじゃがいもの照り和え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H584">
            <v>0</v>
          </cell>
          <cell r="I584">
            <v>0</v>
          </cell>
          <cell r="J584" t="str">
            <v/>
          </cell>
          <cell r="K584" t="str">
            <v/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H587">
            <v>4</v>
          </cell>
          <cell r="I587">
            <v>7</v>
          </cell>
          <cell r="J587" t="str">
            <v>とうふとわかめのみそしる</v>
          </cell>
          <cell r="K587" t="str">
            <v>豆腐とわかめのみそ汁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H608">
            <v>0</v>
          </cell>
          <cell r="I608">
            <v>1</v>
          </cell>
          <cell r="J608" t="str">
            <v>チーズパン</v>
          </cell>
          <cell r="K608" t="str">
            <v>チーズパン</v>
          </cell>
        </row>
        <row r="609">
          <cell r="H609">
            <v>0</v>
          </cell>
          <cell r="I609">
            <v>0</v>
          </cell>
          <cell r="J609" t="str">
            <v>（富、御）</v>
          </cell>
          <cell r="K609" t="str">
            <v>（富、御）</v>
          </cell>
        </row>
        <row r="610">
          <cell r="H610">
            <v>0</v>
          </cell>
          <cell r="I610">
            <v>0</v>
          </cell>
          <cell r="J610">
            <v>0</v>
          </cell>
          <cell r="K610" t="str">
            <v>30.40.50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H616">
            <v>1</v>
          </cell>
          <cell r="I616">
            <v>1</v>
          </cell>
          <cell r="J616" t="str">
            <v>コッペパン</v>
          </cell>
          <cell r="K616" t="str">
            <v>コッペパン(ﾁｰｽﾞﾊﾟﾝ)</v>
          </cell>
        </row>
        <row r="617">
          <cell r="H617">
            <v>0</v>
          </cell>
          <cell r="I617">
            <v>0</v>
          </cell>
          <cell r="J617" t="str">
            <v>（館、菅、野）30.40.50</v>
          </cell>
          <cell r="K617" t="str">
            <v>（館、菅、野）30.40.50</v>
          </cell>
        </row>
        <row r="618">
          <cell r="H618">
            <v>5</v>
          </cell>
          <cell r="I618">
            <v>9</v>
          </cell>
          <cell r="J618" t="str">
            <v>ジャム</v>
          </cell>
          <cell r="K618" t="str">
            <v>ジャム</v>
          </cell>
        </row>
        <row r="619">
          <cell r="H619">
            <v>0</v>
          </cell>
          <cell r="I619">
            <v>0</v>
          </cell>
          <cell r="J619" t="str">
            <v>（館、菅、野）</v>
          </cell>
          <cell r="K619" t="str">
            <v>（館、菅、野）</v>
          </cell>
        </row>
        <row r="620"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H622">
            <v>2</v>
          </cell>
          <cell r="I622">
            <v>2</v>
          </cell>
          <cell r="J622" t="str">
            <v>牛乳</v>
          </cell>
          <cell r="K622" t="str">
            <v>牛乳</v>
          </cell>
        </row>
        <row r="623"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H625">
            <v>3</v>
          </cell>
          <cell r="I625">
            <v>5</v>
          </cell>
          <cell r="J625" t="str">
            <v>ペンネペスカトーレ</v>
          </cell>
          <cell r="K625" t="str">
            <v>ペンネペスカトーレ</v>
          </cell>
        </row>
        <row r="626">
          <cell r="H626">
            <v>0</v>
          </cell>
          <cell r="I626">
            <v>0</v>
          </cell>
          <cell r="J626" t="str">
            <v/>
          </cell>
          <cell r="K626" t="str">
            <v/>
          </cell>
        </row>
        <row r="627">
          <cell r="H627">
            <v>0</v>
          </cell>
          <cell r="I627">
            <v>0</v>
          </cell>
          <cell r="J627" t="str">
            <v/>
          </cell>
          <cell r="K627" t="str">
            <v/>
          </cell>
        </row>
        <row r="628">
          <cell r="H628">
            <v>0</v>
          </cell>
          <cell r="I628">
            <v>0</v>
          </cell>
          <cell r="J628" t="str">
            <v/>
          </cell>
          <cell r="K628" t="str">
            <v/>
          </cell>
        </row>
        <row r="629">
          <cell r="H629">
            <v>0</v>
          </cell>
          <cell r="I629">
            <v>0</v>
          </cell>
          <cell r="J629" t="str">
            <v/>
          </cell>
          <cell r="K629" t="str">
            <v/>
          </cell>
        </row>
        <row r="630">
          <cell r="H630">
            <v>0</v>
          </cell>
          <cell r="I630">
            <v>0</v>
          </cell>
          <cell r="J630" t="str">
            <v/>
          </cell>
          <cell r="K630" t="str">
            <v/>
          </cell>
        </row>
        <row r="631">
          <cell r="H631">
            <v>0</v>
          </cell>
          <cell r="I631">
            <v>0</v>
          </cell>
          <cell r="J631" t="str">
            <v/>
          </cell>
          <cell r="K631" t="str">
            <v/>
          </cell>
        </row>
        <row r="632">
          <cell r="H632">
            <v>0</v>
          </cell>
          <cell r="I632">
            <v>0</v>
          </cell>
          <cell r="J632" t="str">
            <v/>
          </cell>
          <cell r="K632" t="str">
            <v/>
          </cell>
        </row>
        <row r="633"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H646">
            <v>4</v>
          </cell>
          <cell r="I646">
            <v>6</v>
          </cell>
          <cell r="J646" t="str">
            <v>とうにゅうコーンチャウダー</v>
          </cell>
          <cell r="K646" t="str">
            <v>豆乳コーンチャウダー</v>
          </cell>
        </row>
        <row r="647"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4"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H667">
            <v>2</v>
          </cell>
          <cell r="I667">
            <v>2</v>
          </cell>
          <cell r="J667" t="str">
            <v>牛乳</v>
          </cell>
          <cell r="K667" t="str">
            <v>牛乳</v>
          </cell>
        </row>
        <row r="668">
          <cell r="H668">
            <v>0</v>
          </cell>
          <cell r="I668">
            <v>0</v>
          </cell>
          <cell r="J668">
            <v>0</v>
          </cell>
          <cell r="K668">
            <v>0</v>
          </cell>
        </row>
        <row r="669"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H670">
            <v>3</v>
          </cell>
          <cell r="I670">
            <v>4</v>
          </cell>
          <cell r="J670" t="str">
            <v>ホキのピリからやき</v>
          </cell>
          <cell r="K670" t="str">
            <v>ホキのピリ辛焼き</v>
          </cell>
        </row>
        <row r="671"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H674">
            <v>0</v>
          </cell>
          <cell r="I674">
            <v>0</v>
          </cell>
          <cell r="J674">
            <v>0</v>
          </cell>
          <cell r="K674">
            <v>0</v>
          </cell>
        </row>
        <row r="675">
          <cell r="H675">
            <v>0</v>
          </cell>
          <cell r="I675">
            <v>0</v>
          </cell>
          <cell r="J675">
            <v>0</v>
          </cell>
          <cell r="K675">
            <v>0</v>
          </cell>
        </row>
        <row r="676">
          <cell r="H676">
            <v>0</v>
          </cell>
          <cell r="I676">
            <v>0</v>
          </cell>
          <cell r="J676">
            <v>0</v>
          </cell>
          <cell r="K676">
            <v>0</v>
          </cell>
        </row>
        <row r="677"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H679">
            <v>0</v>
          </cell>
          <cell r="I679">
            <v>0</v>
          </cell>
          <cell r="J679">
            <v>0</v>
          </cell>
          <cell r="K679">
            <v>0</v>
          </cell>
        </row>
        <row r="680"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H681">
            <v>4</v>
          </cell>
          <cell r="I681">
            <v>6</v>
          </cell>
          <cell r="J681" t="str">
            <v>おでん</v>
          </cell>
          <cell r="K681" t="str">
            <v>おでん</v>
          </cell>
        </row>
        <row r="682"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H698">
            <v>5</v>
          </cell>
          <cell r="I698">
            <v>8</v>
          </cell>
          <cell r="J698" t="str">
            <v>くだもの</v>
          </cell>
          <cell r="K698" t="str">
            <v>くだもの</v>
          </cell>
        </row>
        <row r="699"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H700">
            <v>6</v>
          </cell>
          <cell r="I700">
            <v>9</v>
          </cell>
          <cell r="J700" t="str">
            <v>ふりかけ</v>
          </cell>
          <cell r="K700" t="str">
            <v>ふりかけ</v>
          </cell>
        </row>
        <row r="701"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H708">
            <v>0</v>
          </cell>
          <cell r="I708">
            <v>0</v>
          </cell>
          <cell r="J708">
            <v>0</v>
          </cell>
          <cell r="K708">
            <v>0</v>
          </cell>
        </row>
        <row r="709"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H712">
            <v>0</v>
          </cell>
          <cell r="I712">
            <v>0</v>
          </cell>
          <cell r="J712">
            <v>0</v>
          </cell>
          <cell r="K712">
            <v>0</v>
          </cell>
        </row>
        <row r="713"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白飯</v>
          </cell>
        </row>
        <row r="719"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2"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H724">
            <v>3</v>
          </cell>
          <cell r="I724">
            <v>4</v>
          </cell>
          <cell r="J724" t="str">
            <v>よかたはべんのかわりあげ</v>
          </cell>
          <cell r="K724" t="str">
            <v>四方はべんのかわり揚げ</v>
          </cell>
        </row>
        <row r="725"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H736">
            <v>4</v>
          </cell>
          <cell r="I736">
            <v>5</v>
          </cell>
          <cell r="J736" t="str">
            <v>ごしきあえ</v>
          </cell>
          <cell r="K736" t="str">
            <v>五色和え</v>
          </cell>
        </row>
        <row r="737"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H749">
            <v>5</v>
          </cell>
          <cell r="I749">
            <v>7</v>
          </cell>
          <cell r="J749" t="str">
            <v>みぞれだんごじる</v>
          </cell>
          <cell r="K749" t="str">
            <v>みぞれだんご汁</v>
          </cell>
        </row>
        <row r="750"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ごはん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H775">
            <v>2</v>
          </cell>
          <cell r="I775">
            <v>2</v>
          </cell>
          <cell r="J775" t="str">
            <v>牛乳</v>
          </cell>
          <cell r="K775" t="str">
            <v>牛乳</v>
          </cell>
        </row>
        <row r="776">
          <cell r="H776">
            <v>0</v>
          </cell>
          <cell r="I776">
            <v>0</v>
          </cell>
          <cell r="J776">
            <v>0</v>
          </cell>
          <cell r="K776">
            <v>0</v>
          </cell>
        </row>
        <row r="777">
          <cell r="H777">
            <v>3</v>
          </cell>
          <cell r="I777">
            <v>3</v>
          </cell>
          <cell r="J777" t="str">
            <v>ちゅうかどん</v>
          </cell>
          <cell r="K777" t="str">
            <v>中華丼</v>
          </cell>
        </row>
        <row r="778"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H803">
            <v>4</v>
          </cell>
          <cell r="I803">
            <v>4</v>
          </cell>
          <cell r="J803" t="str">
            <v>だいずとこざかなのごまからめ</v>
          </cell>
          <cell r="K803" t="str">
            <v>大豆と小魚のごまからめ</v>
          </cell>
        </row>
        <row r="804">
          <cell r="H804">
            <v>0</v>
          </cell>
          <cell r="I804">
            <v>0</v>
          </cell>
          <cell r="J804">
            <v>0</v>
          </cell>
          <cell r="K804">
            <v>0</v>
          </cell>
        </row>
        <row r="805">
          <cell r="H805">
            <v>0</v>
          </cell>
          <cell r="I805">
            <v>0</v>
          </cell>
          <cell r="J805">
            <v>0</v>
          </cell>
          <cell r="K805">
            <v>0</v>
          </cell>
        </row>
        <row r="806">
          <cell r="H806">
            <v>0</v>
          </cell>
          <cell r="I806">
            <v>0</v>
          </cell>
          <cell r="J806">
            <v>0</v>
          </cell>
          <cell r="K806">
            <v>0</v>
          </cell>
        </row>
        <row r="807"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H811">
            <v>0</v>
          </cell>
          <cell r="I811">
            <v>0</v>
          </cell>
          <cell r="J811">
            <v>0</v>
          </cell>
          <cell r="K811">
            <v>0</v>
          </cell>
        </row>
        <row r="812">
          <cell r="H812">
            <v>0</v>
          </cell>
          <cell r="I812">
            <v>0</v>
          </cell>
          <cell r="J812">
            <v>0</v>
          </cell>
          <cell r="K812">
            <v>0</v>
          </cell>
        </row>
        <row r="813">
          <cell r="H813">
            <v>0</v>
          </cell>
          <cell r="I813">
            <v>0</v>
          </cell>
          <cell r="J813">
            <v>0</v>
          </cell>
          <cell r="K813">
            <v>0</v>
          </cell>
        </row>
        <row r="814">
          <cell r="H814">
            <v>0</v>
          </cell>
          <cell r="I814">
            <v>0</v>
          </cell>
          <cell r="J814">
            <v>0</v>
          </cell>
          <cell r="K814">
            <v>0</v>
          </cell>
        </row>
        <row r="815">
          <cell r="H815">
            <v>5</v>
          </cell>
          <cell r="I815">
            <v>7</v>
          </cell>
          <cell r="J815" t="str">
            <v>こんさいのみそしる</v>
          </cell>
          <cell r="K815" t="str">
            <v>根菜のみそ汁</v>
          </cell>
        </row>
        <row r="816">
          <cell r="H816">
            <v>0</v>
          </cell>
          <cell r="I816">
            <v>0</v>
          </cell>
          <cell r="J816">
            <v>0</v>
          </cell>
          <cell r="K816">
            <v>0</v>
          </cell>
        </row>
        <row r="817"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H818">
            <v>0</v>
          </cell>
          <cell r="I818">
            <v>0</v>
          </cell>
          <cell r="J818">
            <v>0</v>
          </cell>
          <cell r="K818">
            <v>0</v>
          </cell>
        </row>
        <row r="819">
          <cell r="H819">
            <v>0</v>
          </cell>
          <cell r="I819">
            <v>0</v>
          </cell>
          <cell r="J819">
            <v>0</v>
          </cell>
          <cell r="K819">
            <v>0</v>
          </cell>
        </row>
        <row r="820">
          <cell r="H820">
            <v>0</v>
          </cell>
          <cell r="I820">
            <v>0</v>
          </cell>
          <cell r="J820">
            <v>0</v>
          </cell>
          <cell r="K820">
            <v>0</v>
          </cell>
        </row>
        <row r="821"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H823">
            <v>0</v>
          </cell>
          <cell r="I823">
            <v>0</v>
          </cell>
          <cell r="J823">
            <v>0</v>
          </cell>
          <cell r="K823">
            <v>0</v>
          </cell>
        </row>
        <row r="824"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29"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2"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H834">
            <v>3</v>
          </cell>
          <cell r="I834">
            <v>4</v>
          </cell>
          <cell r="J834" t="str">
            <v>あげギョウザ</v>
          </cell>
          <cell r="K834" t="str">
            <v>揚げギョウザ</v>
          </cell>
        </row>
        <row r="835">
          <cell r="H835">
            <v>0</v>
          </cell>
          <cell r="I835">
            <v>0</v>
          </cell>
          <cell r="J835">
            <v>0</v>
          </cell>
          <cell r="K835">
            <v>0</v>
          </cell>
        </row>
        <row r="836">
          <cell r="H836">
            <v>0</v>
          </cell>
          <cell r="I836">
            <v>0</v>
          </cell>
          <cell r="J836">
            <v>0</v>
          </cell>
          <cell r="K836">
            <v>0</v>
          </cell>
        </row>
        <row r="837"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H838">
            <v>4</v>
          </cell>
          <cell r="I838">
            <v>5</v>
          </cell>
          <cell r="J838" t="str">
            <v>ナムル</v>
          </cell>
          <cell r="K838" t="str">
            <v>ナムル</v>
          </cell>
        </row>
        <row r="839"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H840">
            <v>0</v>
          </cell>
          <cell r="I840">
            <v>0</v>
          </cell>
          <cell r="J840">
            <v>0</v>
          </cell>
          <cell r="K840">
            <v>0</v>
          </cell>
        </row>
        <row r="841"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H846">
            <v>0</v>
          </cell>
          <cell r="I846">
            <v>0</v>
          </cell>
          <cell r="J846">
            <v>0</v>
          </cell>
          <cell r="K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H848">
            <v>5</v>
          </cell>
          <cell r="I848">
            <v>6</v>
          </cell>
          <cell r="J848" t="str">
            <v>マーボーどうふ</v>
          </cell>
          <cell r="K848" t="str">
            <v>麻婆豆腐</v>
          </cell>
        </row>
        <row r="849">
          <cell r="H849">
            <v>0</v>
          </cell>
          <cell r="I849">
            <v>0</v>
          </cell>
          <cell r="J849">
            <v>0</v>
          </cell>
          <cell r="K849">
            <v>0</v>
          </cell>
        </row>
        <row r="850"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H851">
            <v>0</v>
          </cell>
          <cell r="I851">
            <v>0</v>
          </cell>
          <cell r="J851">
            <v>0</v>
          </cell>
          <cell r="K851">
            <v>0</v>
          </cell>
        </row>
        <row r="852">
          <cell r="H852">
            <v>0</v>
          </cell>
          <cell r="I852">
            <v>0</v>
          </cell>
          <cell r="J852">
            <v>0</v>
          </cell>
          <cell r="K852">
            <v>0</v>
          </cell>
        </row>
        <row r="853"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H855">
            <v>0</v>
          </cell>
          <cell r="I855">
            <v>0</v>
          </cell>
          <cell r="J855">
            <v>0</v>
          </cell>
          <cell r="K855">
            <v>0</v>
          </cell>
        </row>
        <row r="856">
          <cell r="H856">
            <v>0</v>
          </cell>
          <cell r="I856">
            <v>0</v>
          </cell>
          <cell r="J856">
            <v>0</v>
          </cell>
          <cell r="K856">
            <v>0</v>
          </cell>
        </row>
        <row r="857">
          <cell r="H857">
            <v>0</v>
          </cell>
          <cell r="I857">
            <v>0</v>
          </cell>
          <cell r="J857">
            <v>0</v>
          </cell>
          <cell r="K857">
            <v>0</v>
          </cell>
        </row>
        <row r="858"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H883">
            <v>1</v>
          </cell>
          <cell r="I883">
            <v>1</v>
          </cell>
          <cell r="J883" t="str">
            <v>ミルクしょくパン</v>
          </cell>
          <cell r="K883" t="str">
            <v>ミルク食パン</v>
          </cell>
        </row>
        <row r="884"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7"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H889">
            <v>3</v>
          </cell>
          <cell r="I889">
            <v>4</v>
          </cell>
          <cell r="J889" t="str">
            <v>アッチのグラタン</v>
          </cell>
          <cell r="K889" t="str">
            <v>アッチのグラタン</v>
          </cell>
        </row>
        <row r="890"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H903">
            <v>0</v>
          </cell>
          <cell r="I903">
            <v>0</v>
          </cell>
          <cell r="J903">
            <v>0</v>
          </cell>
          <cell r="K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</row>
        <row r="905">
          <cell r="H905">
            <v>0</v>
          </cell>
          <cell r="I905">
            <v>0</v>
          </cell>
          <cell r="J905">
            <v>0</v>
          </cell>
          <cell r="K905">
            <v>0</v>
          </cell>
        </row>
        <row r="906"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</row>
        <row r="910">
          <cell r="H910">
            <v>4</v>
          </cell>
          <cell r="I910">
            <v>7</v>
          </cell>
          <cell r="J910" t="str">
            <v>のらねこスープ</v>
          </cell>
          <cell r="K910" t="str">
            <v>のらねこスープ</v>
          </cell>
        </row>
        <row r="911"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H926">
            <v>5</v>
          </cell>
          <cell r="I926">
            <v>8</v>
          </cell>
          <cell r="J926" t="str">
            <v>デザート</v>
          </cell>
          <cell r="K926" t="str">
            <v>デザート</v>
          </cell>
        </row>
        <row r="927"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H929">
            <v>6</v>
          </cell>
          <cell r="I929">
            <v>9</v>
          </cell>
          <cell r="J929" t="str">
            <v>チョコクリーム</v>
          </cell>
          <cell r="K929" t="str">
            <v>チョコクリーム</v>
          </cell>
        </row>
        <row r="930"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H938">
            <v>1</v>
          </cell>
          <cell r="I938">
            <v>1</v>
          </cell>
          <cell r="J938" t="str">
            <v>わかめむぎごはん</v>
          </cell>
          <cell r="K938" t="str">
            <v>わかめむぎごはん</v>
          </cell>
        </row>
        <row r="939"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2"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H944">
            <v>3</v>
          </cell>
          <cell r="I944">
            <v>4</v>
          </cell>
          <cell r="J944" t="str">
            <v>いかのカレーあげ</v>
          </cell>
          <cell r="K944" t="str">
            <v>いかのカレー揚げ</v>
          </cell>
        </row>
        <row r="945"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H954">
            <v>4</v>
          </cell>
          <cell r="I954">
            <v>5</v>
          </cell>
          <cell r="J954" t="str">
            <v>ごぼうサラダ</v>
          </cell>
          <cell r="K954" t="str">
            <v>ごぼうサラダ</v>
          </cell>
        </row>
        <row r="955"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H968">
            <v>5</v>
          </cell>
          <cell r="I968">
            <v>6</v>
          </cell>
          <cell r="J968" t="str">
            <v>かやくたまごうどん</v>
          </cell>
          <cell r="K968" t="str">
            <v>かやく卵うどん</v>
          </cell>
        </row>
        <row r="969"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H983">
            <v>0</v>
          </cell>
          <cell r="I983">
            <v>0</v>
          </cell>
          <cell r="J983">
            <v>0</v>
          </cell>
          <cell r="K983">
            <v>0</v>
          </cell>
        </row>
        <row r="984">
          <cell r="H984">
            <v>0</v>
          </cell>
          <cell r="I984">
            <v>0</v>
          </cell>
          <cell r="J984">
            <v>0</v>
          </cell>
          <cell r="K984">
            <v>0</v>
          </cell>
        </row>
        <row r="985"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4"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7"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H999">
            <v>3</v>
          </cell>
          <cell r="I999">
            <v>4</v>
          </cell>
          <cell r="J999" t="str">
            <v>さばのみそに</v>
          </cell>
          <cell r="K999" t="str">
            <v>さばのみそ煮</v>
          </cell>
        </row>
        <row r="1000"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H1009">
            <v>4</v>
          </cell>
          <cell r="I1009">
            <v>5</v>
          </cell>
          <cell r="J1009" t="str">
            <v>はりはりづけ</v>
          </cell>
          <cell r="K1009" t="str">
            <v>はりはり漬け</v>
          </cell>
        </row>
        <row r="1010"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H1021">
            <v>5</v>
          </cell>
          <cell r="I1021">
            <v>7</v>
          </cell>
          <cell r="J1021" t="str">
            <v>いもっこじる</v>
          </cell>
          <cell r="K1021" t="str">
            <v>いもっこ汁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H1048">
            <v>1</v>
          </cell>
          <cell r="I1048">
            <v>1</v>
          </cell>
          <cell r="J1048" t="str">
            <v>ナン</v>
          </cell>
          <cell r="K1048" t="str">
            <v>ナン</v>
          </cell>
        </row>
        <row r="1049"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2"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H1053">
            <v>3</v>
          </cell>
          <cell r="I1053">
            <v>3</v>
          </cell>
          <cell r="J1053" t="str">
            <v>キーマカレー</v>
          </cell>
          <cell r="K1053" t="str">
            <v>キーマカレー</v>
          </cell>
        </row>
        <row r="1054"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H1073">
            <v>4</v>
          </cell>
          <cell r="I1073">
            <v>7</v>
          </cell>
          <cell r="J1073" t="str">
            <v>やさいスープ</v>
          </cell>
          <cell r="K1073" t="str">
            <v>野菜スープ</v>
          </cell>
        </row>
        <row r="1074"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H1086">
            <v>5</v>
          </cell>
          <cell r="I1086">
            <v>8</v>
          </cell>
          <cell r="J1086" t="str">
            <v>フルーツあんにん</v>
          </cell>
          <cell r="K1086" t="str">
            <v>フルーツ杏仁</v>
          </cell>
        </row>
        <row r="1087"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4"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7"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H1109">
            <v>3</v>
          </cell>
          <cell r="I1109">
            <v>4</v>
          </cell>
          <cell r="J1109" t="str">
            <v>とりにくのたつたあげ</v>
          </cell>
          <cell r="K1109" t="str">
            <v>鶏肉の竜田揚げ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H1118">
            <v>4</v>
          </cell>
          <cell r="I1118">
            <v>5</v>
          </cell>
          <cell r="J1118" t="str">
            <v>こうやどうふのオイスターいため</v>
          </cell>
          <cell r="K1118" t="str">
            <v>高野豆腐のオイスター炒め</v>
          </cell>
        </row>
        <row r="1119"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H1136">
            <v>5</v>
          </cell>
          <cell r="I1136">
            <v>7</v>
          </cell>
          <cell r="J1136" t="str">
            <v>みそワンタンスープ</v>
          </cell>
          <cell r="K1136" t="str">
            <v>みそワンタンスープ</v>
          </cell>
        </row>
        <row r="1137"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H1158">
            <v>1</v>
          </cell>
          <cell r="I1158">
            <v>1</v>
          </cell>
          <cell r="J1158" t="str">
            <v>ミルクコッペ(ｾﾙﾌｻﾝﾄﾞ)</v>
          </cell>
          <cell r="K1158" t="str">
            <v>ミルクコッペ(ｾﾙﾌｻﾝﾄﾞ)</v>
          </cell>
        </row>
        <row r="1159"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H1164">
            <v>2</v>
          </cell>
          <cell r="I1164">
            <v>2</v>
          </cell>
          <cell r="J1164" t="str">
            <v>牛乳</v>
          </cell>
          <cell r="K1164" t="str">
            <v>牛乳</v>
          </cell>
        </row>
        <row r="1165"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H1166">
            <v>3</v>
          </cell>
          <cell r="I1166">
            <v>4</v>
          </cell>
          <cell r="J1166" t="str">
            <v>ツナマヨたまご</v>
          </cell>
          <cell r="K1166" t="str">
            <v>ツナマヨたまご</v>
          </cell>
        </row>
        <row r="1167"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H1174">
            <v>4</v>
          </cell>
          <cell r="I1174">
            <v>5</v>
          </cell>
          <cell r="J1174" t="str">
            <v>カレーソテー</v>
          </cell>
          <cell r="K1174" t="str">
            <v>カレーソテー</v>
          </cell>
        </row>
        <row r="1175"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H1187">
            <v>5</v>
          </cell>
          <cell r="I1187">
            <v>6</v>
          </cell>
          <cell r="J1187" t="str">
            <v>あきあじチャウダー</v>
          </cell>
          <cell r="K1187" t="str">
            <v>秋味チャウダー</v>
          </cell>
        </row>
        <row r="1188"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ごはん</v>
          </cell>
        </row>
        <row r="1214"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H1216">
            <v>2</v>
          </cell>
          <cell r="I1216">
            <v>2</v>
          </cell>
          <cell r="J1216" t="str">
            <v>牛乳</v>
          </cell>
          <cell r="K1216" t="str">
            <v>牛乳</v>
          </cell>
        </row>
        <row r="1217"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H1219">
            <v>3</v>
          </cell>
          <cell r="I1219">
            <v>4</v>
          </cell>
          <cell r="J1219" t="str">
            <v>サンマのかばやき</v>
          </cell>
          <cell r="K1219" t="str">
            <v>サンマのかば焼き</v>
          </cell>
        </row>
        <row r="1220">
          <cell r="H1220">
            <v>0</v>
          </cell>
          <cell r="I1220">
            <v>0</v>
          </cell>
          <cell r="J1220" t="str">
            <v/>
          </cell>
          <cell r="K1220" t="str">
            <v/>
          </cell>
        </row>
        <row r="1221">
          <cell r="H1221">
            <v>0</v>
          </cell>
          <cell r="I1221">
            <v>0</v>
          </cell>
          <cell r="J1221" t="str">
            <v/>
          </cell>
          <cell r="K1221" t="str">
            <v/>
          </cell>
        </row>
        <row r="1222">
          <cell r="H1222">
            <v>0</v>
          </cell>
          <cell r="I1222">
            <v>0</v>
          </cell>
          <cell r="J1222" t="str">
            <v/>
          </cell>
          <cell r="K1222" t="str">
            <v/>
          </cell>
        </row>
        <row r="1223">
          <cell r="H1223">
            <v>0</v>
          </cell>
          <cell r="I1223">
            <v>0</v>
          </cell>
          <cell r="J1223" t="str">
            <v/>
          </cell>
          <cell r="K1223" t="str">
            <v/>
          </cell>
        </row>
        <row r="1224">
          <cell r="H1224">
            <v>0</v>
          </cell>
          <cell r="I1224">
            <v>0</v>
          </cell>
          <cell r="J1224" t="str">
            <v/>
          </cell>
          <cell r="K1224" t="str">
            <v/>
          </cell>
        </row>
        <row r="1225">
          <cell r="H1225">
            <v>0</v>
          </cell>
          <cell r="I1225">
            <v>0</v>
          </cell>
          <cell r="J1225" t="str">
            <v/>
          </cell>
          <cell r="K1225" t="str">
            <v/>
          </cell>
        </row>
        <row r="1226">
          <cell r="H1226">
            <v>0</v>
          </cell>
          <cell r="I1226">
            <v>0</v>
          </cell>
          <cell r="J1226" t="str">
            <v/>
          </cell>
          <cell r="K1226" t="str">
            <v/>
          </cell>
        </row>
        <row r="1227">
          <cell r="H1227">
            <v>0</v>
          </cell>
          <cell r="I1227">
            <v>0</v>
          </cell>
          <cell r="J1227" t="str">
            <v/>
          </cell>
          <cell r="K1227" t="str">
            <v/>
          </cell>
        </row>
        <row r="1228">
          <cell r="H1228">
            <v>0</v>
          </cell>
          <cell r="I1228">
            <v>0</v>
          </cell>
          <cell r="J1228" t="str">
            <v/>
          </cell>
          <cell r="K1228" t="str">
            <v/>
          </cell>
        </row>
        <row r="1229"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H1232">
            <v>4</v>
          </cell>
          <cell r="I1232">
            <v>5</v>
          </cell>
          <cell r="J1232" t="str">
            <v>キャベツのこんぶあえ</v>
          </cell>
          <cell r="K1232" t="str">
            <v>キャベツの昆布和え</v>
          </cell>
        </row>
        <row r="1233"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H1240">
            <v>5</v>
          </cell>
          <cell r="I1240">
            <v>6</v>
          </cell>
          <cell r="J1240" t="str">
            <v>たまごとじ</v>
          </cell>
          <cell r="K1240" t="str">
            <v>卵とじ</v>
          </cell>
        </row>
        <row r="1241"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H1330">
            <v>0</v>
          </cell>
          <cell r="I1330">
            <v>0</v>
          </cell>
          <cell r="J1330">
            <v>0</v>
          </cell>
          <cell r="K1330">
            <v>0</v>
          </cell>
        </row>
        <row r="1331">
          <cell r="H1331">
            <v>0</v>
          </cell>
          <cell r="I1331">
            <v>0</v>
          </cell>
          <cell r="J1331">
            <v>0</v>
          </cell>
          <cell r="K1331">
            <v>0</v>
          </cell>
        </row>
        <row r="1332"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H1334">
            <v>0</v>
          </cell>
          <cell r="I1334">
            <v>0</v>
          </cell>
          <cell r="J1334">
            <v>0</v>
          </cell>
          <cell r="K1334">
            <v>0</v>
          </cell>
        </row>
        <row r="1335">
          <cell r="H1335">
            <v>0</v>
          </cell>
          <cell r="I1335">
            <v>0</v>
          </cell>
          <cell r="J1335">
            <v>0</v>
          </cell>
          <cell r="K1335">
            <v>0</v>
          </cell>
        </row>
        <row r="1336"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H1338">
            <v>0</v>
          </cell>
          <cell r="I1338">
            <v>0</v>
          </cell>
          <cell r="J1338">
            <v>0</v>
          </cell>
          <cell r="K1338">
            <v>0</v>
          </cell>
        </row>
        <row r="1339"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H1340">
            <v>0</v>
          </cell>
          <cell r="I1340">
            <v>0</v>
          </cell>
          <cell r="J1340">
            <v>0</v>
          </cell>
          <cell r="K1340">
            <v>0</v>
          </cell>
        </row>
        <row r="1341"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H1345">
            <v>0</v>
          </cell>
          <cell r="I1345">
            <v>0</v>
          </cell>
          <cell r="J1345">
            <v>0</v>
          </cell>
          <cell r="K1345">
            <v>0</v>
          </cell>
        </row>
        <row r="1346"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H1348">
            <v>0</v>
          </cell>
          <cell r="I1348">
            <v>0</v>
          </cell>
          <cell r="J1348">
            <v>0</v>
          </cell>
          <cell r="K1348">
            <v>0</v>
          </cell>
        </row>
        <row r="1349">
          <cell r="H1349">
            <v>0</v>
          </cell>
          <cell r="I1349">
            <v>0</v>
          </cell>
          <cell r="J1349">
            <v>0</v>
          </cell>
          <cell r="K1349">
            <v>0</v>
          </cell>
        </row>
        <row r="1350"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H1363">
            <v>0</v>
          </cell>
          <cell r="I1363">
            <v>0</v>
          </cell>
          <cell r="J1363">
            <v>0</v>
          </cell>
          <cell r="K1363">
            <v>0</v>
          </cell>
        </row>
        <row r="1364"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H1366">
            <v>0</v>
          </cell>
          <cell r="I1366">
            <v>0</v>
          </cell>
          <cell r="J1366">
            <v>0</v>
          </cell>
          <cell r="K1366">
            <v>0</v>
          </cell>
        </row>
        <row r="1367">
          <cell r="H1367">
            <v>0</v>
          </cell>
          <cell r="I1367">
            <v>0</v>
          </cell>
          <cell r="J1367">
            <v>0</v>
          </cell>
          <cell r="K1367">
            <v>0</v>
          </cell>
        </row>
        <row r="1368"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H1372">
            <v>0</v>
          </cell>
          <cell r="I1372">
            <v>0</v>
          </cell>
          <cell r="J1372">
            <v>0</v>
          </cell>
          <cell r="K1372">
            <v>0</v>
          </cell>
        </row>
        <row r="1373"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H1381">
            <v>0</v>
          </cell>
          <cell r="I1381">
            <v>0</v>
          </cell>
          <cell r="J1381">
            <v>0</v>
          </cell>
          <cell r="K1381">
            <v>0</v>
          </cell>
        </row>
        <row r="1382"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H1383">
            <v>0</v>
          </cell>
          <cell r="I1383">
            <v>0</v>
          </cell>
          <cell r="J1383">
            <v>0</v>
          </cell>
          <cell r="K1383">
            <v>0</v>
          </cell>
        </row>
        <row r="1384"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H1410">
            <v>0</v>
          </cell>
          <cell r="I1410">
            <v>0</v>
          </cell>
          <cell r="J1410">
            <v>0</v>
          </cell>
          <cell r="K1410">
            <v>0</v>
          </cell>
        </row>
        <row r="1411"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H1415">
            <v>0</v>
          </cell>
          <cell r="I1415">
            <v>0</v>
          </cell>
          <cell r="J1415">
            <v>0</v>
          </cell>
          <cell r="K1415">
            <v>0</v>
          </cell>
        </row>
        <row r="1416"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H1417">
            <v>0</v>
          </cell>
          <cell r="I1417">
            <v>0</v>
          </cell>
          <cell r="J1417">
            <v>0</v>
          </cell>
          <cell r="K1417">
            <v>0</v>
          </cell>
        </row>
        <row r="1418"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H1419">
            <v>0</v>
          </cell>
          <cell r="I1419">
            <v>0</v>
          </cell>
          <cell r="J1419">
            <v>0</v>
          </cell>
          <cell r="K1419">
            <v>0</v>
          </cell>
        </row>
        <row r="1420">
          <cell r="H1420">
            <v>0</v>
          </cell>
          <cell r="I1420">
            <v>0</v>
          </cell>
          <cell r="J1420">
            <v>0</v>
          </cell>
          <cell r="K1420">
            <v>0</v>
          </cell>
        </row>
        <row r="1421">
          <cell r="H1421">
            <v>0</v>
          </cell>
          <cell r="I1421">
            <v>0</v>
          </cell>
          <cell r="J1421">
            <v>0</v>
          </cell>
          <cell r="K1421">
            <v>0</v>
          </cell>
        </row>
        <row r="1422"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H1428">
            <v>0</v>
          </cell>
          <cell r="I1428">
            <v>0</v>
          </cell>
          <cell r="J1428">
            <v>0</v>
          </cell>
          <cell r="K1428">
            <v>0</v>
          </cell>
        </row>
        <row r="1429">
          <cell r="H1429">
            <v>0</v>
          </cell>
          <cell r="I1429">
            <v>0</v>
          </cell>
          <cell r="J1429">
            <v>0</v>
          </cell>
          <cell r="K1429">
            <v>0</v>
          </cell>
        </row>
        <row r="1430">
          <cell r="H1430">
            <v>0</v>
          </cell>
          <cell r="I1430">
            <v>0</v>
          </cell>
          <cell r="J1430">
            <v>0</v>
          </cell>
          <cell r="K1430">
            <v>0</v>
          </cell>
        </row>
        <row r="1431"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721.22640000000001</v>
          </cell>
          <cell r="X6">
            <v>26.230840000000001</v>
          </cell>
          <cell r="Z6">
            <v>22.89027999999999</v>
          </cell>
        </row>
        <row r="7">
          <cell r="U7">
            <v>708.23780000000011</v>
          </cell>
          <cell r="X7">
            <v>29.505660000000002</v>
          </cell>
          <cell r="Z7">
            <v>28.90290000000001</v>
          </cell>
        </row>
        <row r="8">
          <cell r="U8">
            <v>675.83351999999979</v>
          </cell>
          <cell r="X8">
            <v>29.235071999999995</v>
          </cell>
          <cell r="Z8">
            <v>22.616473999999997</v>
          </cell>
        </row>
        <row r="9">
          <cell r="U9">
            <v>660.77099999999996</v>
          </cell>
          <cell r="X9">
            <v>25.898199999999992</v>
          </cell>
          <cell r="Z9">
            <v>22.003499999999999</v>
          </cell>
        </row>
        <row r="10">
          <cell r="U10">
            <v>692.26300000000015</v>
          </cell>
          <cell r="X10">
            <v>23.97</v>
          </cell>
          <cell r="Z10">
            <v>23.639199999999999</v>
          </cell>
        </row>
        <row r="11">
          <cell r="U11">
            <v>0</v>
          </cell>
          <cell r="X11">
            <v>0</v>
          </cell>
          <cell r="Z11">
            <v>0</v>
          </cell>
        </row>
        <row r="12">
          <cell r="U12">
            <v>621.98389999999984</v>
          </cell>
          <cell r="X12">
            <v>29.98977</v>
          </cell>
          <cell r="Z12">
            <v>22.488550000000007</v>
          </cell>
        </row>
        <row r="13">
          <cell r="U13">
            <v>747.76699999999983</v>
          </cell>
          <cell r="X13">
            <v>23.334300000000002</v>
          </cell>
          <cell r="Z13">
            <v>27.843799999999995</v>
          </cell>
        </row>
        <row r="14">
          <cell r="U14">
            <v>769.53019999999981</v>
          </cell>
          <cell r="X14">
            <v>20.693820000000002</v>
          </cell>
          <cell r="Z14">
            <v>21.693740000000002</v>
          </cell>
        </row>
        <row r="15">
          <cell r="U15">
            <v>650.84899999999971</v>
          </cell>
          <cell r="X15">
            <v>23.219099999999997</v>
          </cell>
          <cell r="Z15">
            <v>18.611300000000004</v>
          </cell>
        </row>
        <row r="16">
          <cell r="U16">
            <v>624.31900000000007</v>
          </cell>
          <cell r="X16">
            <v>28.139449999999993</v>
          </cell>
          <cell r="Z16">
            <v>17.668249999999993</v>
          </cell>
        </row>
        <row r="17">
          <cell r="U17">
            <v>631.34059999999988</v>
          </cell>
          <cell r="X17">
            <v>27.551860000000005</v>
          </cell>
          <cell r="Z17">
            <v>17.902519999999999</v>
          </cell>
        </row>
        <row r="18">
          <cell r="U18">
            <v>630.85699999999997</v>
          </cell>
          <cell r="X18">
            <v>26.639679999999995</v>
          </cell>
          <cell r="Z18">
            <v>16.930999999999997</v>
          </cell>
        </row>
        <row r="19">
          <cell r="U19">
            <v>632.9513199999999</v>
          </cell>
          <cell r="X19">
            <v>22.835099999999994</v>
          </cell>
          <cell r="Z19">
            <v>16.569440000000004</v>
          </cell>
        </row>
        <row r="20">
          <cell r="U20">
            <v>639.32320000000004</v>
          </cell>
          <cell r="X20">
            <v>30.609420000000004</v>
          </cell>
          <cell r="Z20">
            <v>18.197740000000003</v>
          </cell>
        </row>
        <row r="21">
          <cell r="U21">
            <v>650.04319999999996</v>
          </cell>
          <cell r="X21">
            <v>23.447219999999998</v>
          </cell>
          <cell r="Z21">
            <v>20.970639999999996</v>
          </cell>
        </row>
        <row r="22">
          <cell r="U22">
            <v>619.89430000000016</v>
          </cell>
          <cell r="X22">
            <v>22.716159999999999</v>
          </cell>
          <cell r="Z22">
            <v>20.061350000000001</v>
          </cell>
        </row>
        <row r="23">
          <cell r="U23">
            <v>694.88469999999973</v>
          </cell>
          <cell r="X23">
            <v>28.906070000000007</v>
          </cell>
          <cell r="Z23">
            <v>20.901139999999998</v>
          </cell>
        </row>
        <row r="24">
          <cell r="U24">
            <v>686.07900000000006</v>
          </cell>
          <cell r="X24">
            <v>25.23950000000001</v>
          </cell>
          <cell r="Z24">
            <v>24.662500000000009</v>
          </cell>
        </row>
        <row r="25">
          <cell r="U25">
            <v>632.86240000000009</v>
          </cell>
          <cell r="X25">
            <v>25.258640000000007</v>
          </cell>
          <cell r="Z25">
            <v>17.378679999999999</v>
          </cell>
        </row>
        <row r="26">
          <cell r="U26">
            <v>656.27099999999996</v>
          </cell>
          <cell r="X26">
            <v>29.597249999999999</v>
          </cell>
          <cell r="Z26">
            <v>20.360249999999997</v>
          </cell>
        </row>
        <row r="27">
          <cell r="U27">
            <v>692.2267599999999</v>
          </cell>
          <cell r="X27">
            <v>30.551076000000002</v>
          </cell>
          <cell r="Z27">
            <v>27.988232</v>
          </cell>
        </row>
        <row r="28">
          <cell r="U28">
            <v>716.46399999999983</v>
          </cell>
          <cell r="X28">
            <v>27.055700000000002</v>
          </cell>
          <cell r="Z28">
            <v>23.959700000000005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36"/>
  <sheetViews>
    <sheetView tabSelected="1" view="pageBreakPreview" zoomScale="70" zoomScaleNormal="70" zoomScaleSheetLayoutView="70" workbookViewId="0">
      <selection activeCell="I8" sqref="I8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22" style="38" customWidth="1"/>
    <col min="4" max="4" width="4.375" style="1" customWidth="1"/>
    <col min="5" max="6" width="17.75" style="1" customWidth="1"/>
    <col min="7" max="15" width="12.7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37.5" customHeight="1"/>
    <row r="2" spans="1:19" ht="45" customHeight="1">
      <c r="A2" s="74" t="s">
        <v>53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9" t="s">
        <v>0</v>
      </c>
    </row>
    <row r="3" spans="1:19" ht="24.75" customHeight="1">
      <c r="B3" s="2"/>
      <c r="C3" s="3"/>
      <c r="D3" s="4"/>
      <c r="E3" s="5"/>
      <c r="F3" s="6"/>
      <c r="G3" s="7"/>
      <c r="H3" s="7"/>
      <c r="I3" s="8"/>
      <c r="O3" s="10"/>
      <c r="P3" s="11"/>
      <c r="Q3" s="12"/>
    </row>
    <row r="4" spans="1:19" ht="13.5" customHeight="1">
      <c r="A4" s="100" t="s">
        <v>1</v>
      </c>
      <c r="B4" s="100" t="s">
        <v>2</v>
      </c>
      <c r="C4" s="103" t="s">
        <v>3</v>
      </c>
      <c r="D4" s="104"/>
      <c r="E4" s="104"/>
      <c r="F4" s="105"/>
      <c r="G4" s="109" t="s">
        <v>4</v>
      </c>
      <c r="H4" s="110"/>
      <c r="I4" s="111"/>
      <c r="J4" s="109" t="s">
        <v>5</v>
      </c>
      <c r="K4" s="110"/>
      <c r="L4" s="111"/>
      <c r="M4" s="109" t="s">
        <v>6</v>
      </c>
      <c r="N4" s="110"/>
      <c r="O4" s="111"/>
      <c r="P4" s="115" t="s">
        <v>7</v>
      </c>
      <c r="Q4" s="115"/>
      <c r="R4" s="9" t="s">
        <v>0</v>
      </c>
    </row>
    <row r="5" spans="1:19" ht="13.5" customHeight="1">
      <c r="A5" s="101"/>
      <c r="B5" s="101"/>
      <c r="C5" s="106"/>
      <c r="D5" s="107"/>
      <c r="E5" s="107"/>
      <c r="F5" s="108"/>
      <c r="G5" s="112"/>
      <c r="H5" s="113"/>
      <c r="I5" s="114"/>
      <c r="J5" s="112"/>
      <c r="K5" s="113"/>
      <c r="L5" s="114"/>
      <c r="M5" s="112"/>
      <c r="N5" s="113"/>
      <c r="O5" s="114"/>
      <c r="P5" s="115" t="s">
        <v>8</v>
      </c>
      <c r="Q5" s="115"/>
      <c r="R5" s="9" t="s">
        <v>0</v>
      </c>
    </row>
    <row r="6" spans="1:19" ht="13.5" customHeight="1">
      <c r="A6" s="101"/>
      <c r="B6" s="101"/>
      <c r="C6" s="116" t="s">
        <v>9</v>
      </c>
      <c r="D6" s="118" t="s">
        <v>10</v>
      </c>
      <c r="E6" s="120" t="s">
        <v>11</v>
      </c>
      <c r="F6" s="121"/>
      <c r="G6" s="124" t="s">
        <v>12</v>
      </c>
      <c r="H6" s="125"/>
      <c r="I6" s="126"/>
      <c r="J6" s="130" t="s">
        <v>13</v>
      </c>
      <c r="K6" s="131"/>
      <c r="L6" s="132"/>
      <c r="M6" s="136" t="s">
        <v>14</v>
      </c>
      <c r="N6" s="137"/>
      <c r="O6" s="138"/>
      <c r="P6" s="115" t="s">
        <v>15</v>
      </c>
      <c r="Q6" s="115"/>
      <c r="R6" s="9" t="s">
        <v>0</v>
      </c>
    </row>
    <row r="7" spans="1:19" ht="13.5" customHeight="1">
      <c r="A7" s="102"/>
      <c r="B7" s="102"/>
      <c r="C7" s="117"/>
      <c r="D7" s="119"/>
      <c r="E7" s="122"/>
      <c r="F7" s="123"/>
      <c r="G7" s="127"/>
      <c r="H7" s="128"/>
      <c r="I7" s="129"/>
      <c r="J7" s="133"/>
      <c r="K7" s="134"/>
      <c r="L7" s="135"/>
      <c r="M7" s="139"/>
      <c r="N7" s="140"/>
      <c r="O7" s="141"/>
      <c r="P7" s="115" t="s">
        <v>16</v>
      </c>
      <c r="Q7" s="115"/>
      <c r="R7" s="9" t="s">
        <v>0</v>
      </c>
    </row>
    <row r="8" spans="1:19" ht="17.25" customHeight="1">
      <c r="A8" s="77">
        <f>IF([1]人数!$F12=0," ",[1]人数!$F12)</f>
        <v>1</v>
      </c>
      <c r="B8" s="80" t="s">
        <v>17</v>
      </c>
      <c r="C8" s="83" t="str">
        <f>IF(ISERROR(VLOOKUP(1,[1]作成!$H$2:$K$56,3,FALSE))," ",VLOOKUP(1,[1]作成!$H$2:$K$56,3,FALSE))</f>
        <v>むぎごはん</v>
      </c>
      <c r="D8" s="86" t="str">
        <f>IF(ISERROR(VLOOKUP(2,[1]作成!$H$2:$K$56,4,FALSE))," ",VLOOKUP(2,[1]作成!$H$2:$K$56,4,FALSE))</f>
        <v>牛乳</v>
      </c>
      <c r="E8" s="89" t="str">
        <f>IF(ISERROR(VLOOKUP(3,[1]作成!$H$2:$K$56,3,FALSE))," ",VLOOKUP(3,[1]作成!$H$2:$K$56,3,FALSE))</f>
        <v>ソースカツどん(カツ・キャベツ)</v>
      </c>
      <c r="F8" s="90"/>
      <c r="G8" s="42" t="s">
        <v>61</v>
      </c>
      <c r="H8" s="42" t="s">
        <v>65</v>
      </c>
      <c r="I8" s="43"/>
      <c r="J8" s="42" t="s">
        <v>68</v>
      </c>
      <c r="K8" s="42" t="str">
        <f>[1]作成!BD9</f>
        <v xml:space="preserve"> </v>
      </c>
      <c r="L8" s="43"/>
      <c r="M8" s="42" t="s">
        <v>54</v>
      </c>
      <c r="N8" s="42" t="s">
        <v>58</v>
      </c>
      <c r="O8" s="44"/>
      <c r="P8" s="16">
        <f>IF([1]計算!U6=0," ",[1]計算!U6)</f>
        <v>721.22640000000001</v>
      </c>
      <c r="Q8" s="17" t="s">
        <v>18</v>
      </c>
      <c r="R8" s="9" t="s">
        <v>19</v>
      </c>
      <c r="S8" s="99" t="s">
        <v>20</v>
      </c>
    </row>
    <row r="9" spans="1:19" ht="17.25" customHeight="1">
      <c r="A9" s="78"/>
      <c r="B9" s="81"/>
      <c r="C9" s="84"/>
      <c r="D9" s="87"/>
      <c r="E9" s="91" t="str">
        <f>IF(ISERROR(VLOOKUP(4,[1]作成!$H$2:$K$56,3,FALSE))," ",VLOOKUP(4,[1]作成!$H$2:$K$56,3,FALSE))</f>
        <v>じゃがいもとわかめのみそしる</v>
      </c>
      <c r="F9" s="92"/>
      <c r="G9" s="42" t="s">
        <v>62</v>
      </c>
      <c r="H9" s="42" t="s">
        <v>66</v>
      </c>
      <c r="I9" s="45"/>
      <c r="J9" s="42" t="s">
        <v>69</v>
      </c>
      <c r="K9" s="46"/>
      <c r="L9" s="45"/>
      <c r="M9" s="42" t="s">
        <v>55</v>
      </c>
      <c r="N9" s="42" t="s">
        <v>59</v>
      </c>
      <c r="O9" s="46"/>
      <c r="P9" s="16">
        <f>IF([1]計算!X6=0," ",[1]計算!X6)</f>
        <v>26.230840000000001</v>
      </c>
      <c r="Q9" s="21" t="s">
        <v>21</v>
      </c>
      <c r="R9" s="9" t="s">
        <v>19</v>
      </c>
      <c r="S9" s="99"/>
    </row>
    <row r="10" spans="1:19" ht="17.25" customHeight="1">
      <c r="A10" s="78"/>
      <c r="B10" s="81"/>
      <c r="C10" s="84"/>
      <c r="D10" s="87"/>
      <c r="E10" s="91" t="str">
        <f>IF(ISERROR(VLOOKUP(5,[1]作成!$H$2:$K$56,3,FALSE))," ",VLOOKUP(5,[1]作成!$H$2:$K$56,3,FALSE))</f>
        <v xml:space="preserve"> </v>
      </c>
      <c r="F10" s="92"/>
      <c r="G10" s="42" t="s">
        <v>63</v>
      </c>
      <c r="H10" s="42" t="s">
        <v>67</v>
      </c>
      <c r="I10" s="45"/>
      <c r="J10" s="42" t="s">
        <v>70</v>
      </c>
      <c r="K10" s="46"/>
      <c r="L10" s="47"/>
      <c r="M10" s="42" t="s">
        <v>56</v>
      </c>
      <c r="N10" s="42" t="s">
        <v>60</v>
      </c>
      <c r="O10" s="48"/>
      <c r="P10" s="16">
        <f>IF([1]計算!Z6=0," ",[1]計算!Z6)</f>
        <v>22.89027999999999</v>
      </c>
      <c r="Q10" s="21" t="s">
        <v>21</v>
      </c>
      <c r="R10" s="9" t="s">
        <v>19</v>
      </c>
      <c r="S10" s="99"/>
    </row>
    <row r="11" spans="1:19" ht="17.25" customHeight="1">
      <c r="A11" s="79"/>
      <c r="B11" s="82"/>
      <c r="C11" s="85"/>
      <c r="D11" s="88"/>
      <c r="E11" s="24" t="str">
        <f>IF(ISERROR(VLOOKUP(6,[1]作成!$H$2:$K$56,3,FALSE))," ",VLOOKUP(6,[1]作成!$H$2:$K$56,3,FALSE))</f>
        <v xml:space="preserve"> </v>
      </c>
      <c r="F11" s="26" t="str">
        <f>IF(ISERROR(VLOOKUP(7,[1]作成!$H$2:$K$56,3,FALSE))," ",VLOOKUP(7,[1]作成!$H$2:$K$56,3,FALSE))</f>
        <v xml:space="preserve"> </v>
      </c>
      <c r="G11" s="42" t="s">
        <v>64</v>
      </c>
      <c r="H11" s="46"/>
      <c r="I11" s="47"/>
      <c r="J11" s="42" t="s">
        <v>71</v>
      </c>
      <c r="K11" s="51"/>
      <c r="L11" s="47"/>
      <c r="M11" s="42" t="s">
        <v>57</v>
      </c>
      <c r="N11" s="46"/>
      <c r="O11" s="48"/>
      <c r="P11" s="94" t="str">
        <f>IF([1]人数!I12=0," ",[1]人数!I12)</f>
        <v>福井県メニュー</v>
      </c>
      <c r="Q11" s="95"/>
      <c r="R11" s="9" t="s">
        <v>19</v>
      </c>
      <c r="S11" s="99"/>
    </row>
    <row r="12" spans="1:19" ht="17.25" customHeight="1">
      <c r="A12" s="77">
        <f>IF([1]人数!$F13=0," ",[1]人数!$F13)</f>
        <v>2</v>
      </c>
      <c r="B12" s="93" t="s">
        <v>22</v>
      </c>
      <c r="C12" s="83" t="str">
        <f>IF(ISERROR(VLOOKUP(1,[1]作成!$H$57:$K$111,3,FALSE))," ",VLOOKUP(1,[1]作成!$H$57:$K$111,3,FALSE))</f>
        <v>チーズパン</v>
      </c>
      <c r="D12" s="86" t="str">
        <f>IF(ISERROR(VLOOKUP(2,[1]作成!$H$57:$K$111,4,FALSE))," ",VLOOKUP(2,[1]作成!$H$57:$K$111,4,FALSE))</f>
        <v>牛乳</v>
      </c>
      <c r="E12" s="89" t="str">
        <f>IF(ISERROR(VLOOKUP(3,[1]作成!$H$57:$K$111,3,FALSE))," ",VLOOKUP(3,[1]作成!$H$57:$K$111,3,FALSE))</f>
        <v>きのこスパゲティ</v>
      </c>
      <c r="F12" s="90"/>
      <c r="G12" s="58" t="s">
        <v>84</v>
      </c>
      <c r="H12" s="44" t="s">
        <v>186</v>
      </c>
      <c r="I12" s="44"/>
      <c r="J12" s="49" t="s">
        <v>70</v>
      </c>
      <c r="K12" s="42" t="s">
        <v>81</v>
      </c>
      <c r="L12" s="43"/>
      <c r="M12" s="58" t="s">
        <v>72</v>
      </c>
      <c r="N12" s="59" t="s">
        <v>76</v>
      </c>
      <c r="O12" s="60" t="s">
        <v>55</v>
      </c>
      <c r="P12" s="16">
        <f>IF([1]計算!U7=0," ",[1]計算!U7)</f>
        <v>708.23780000000011</v>
      </c>
      <c r="Q12" s="17" t="s">
        <v>23</v>
      </c>
      <c r="R12" s="9" t="s">
        <v>24</v>
      </c>
      <c r="S12" s="99"/>
    </row>
    <row r="13" spans="1:19" ht="17.25" customHeight="1">
      <c r="A13" s="78"/>
      <c r="B13" s="93"/>
      <c r="C13" s="84"/>
      <c r="D13" s="87"/>
      <c r="E13" s="91" t="str">
        <f>IF(ISERROR(VLOOKUP(4,[1]作成!$H$57:$K$111,3,FALSE))," ",VLOOKUP(4,[1]作成!$H$57:$K$111,3,FALSE))</f>
        <v>ポークビーンズ</v>
      </c>
      <c r="F13" s="92"/>
      <c r="G13" s="69" t="s">
        <v>61</v>
      </c>
      <c r="H13" s="46" t="s">
        <v>67</v>
      </c>
      <c r="I13" s="48"/>
      <c r="J13" s="50" t="s">
        <v>79</v>
      </c>
      <c r="K13" s="42" t="s">
        <v>82</v>
      </c>
      <c r="L13" s="45"/>
      <c r="M13" s="42" t="s">
        <v>73</v>
      </c>
      <c r="N13" s="42" t="s">
        <v>60</v>
      </c>
      <c r="O13" s="42" t="s">
        <v>78</v>
      </c>
      <c r="P13" s="16">
        <f>IF([1]計算!X7=0," ",[1]計算!X7)</f>
        <v>29.505660000000002</v>
      </c>
      <c r="Q13" s="21" t="s">
        <v>21</v>
      </c>
      <c r="R13" s="9" t="s">
        <v>19</v>
      </c>
      <c r="S13" s="99"/>
    </row>
    <row r="14" spans="1:19" ht="17.25" customHeight="1">
      <c r="A14" s="78"/>
      <c r="B14" s="93"/>
      <c r="C14" s="84"/>
      <c r="D14" s="87"/>
      <c r="E14" s="91" t="str">
        <f>IF(ISERROR(VLOOKUP(5,[1]作成!$H$57:$K$111,3,FALSE))," ",VLOOKUP(5,[1]作成!$H$57:$K$111,3,FALSE))</f>
        <v xml:space="preserve"> </v>
      </c>
      <c r="F14" s="92"/>
      <c r="G14" s="42" t="s">
        <v>85</v>
      </c>
      <c r="H14" s="46"/>
      <c r="I14" s="48"/>
      <c r="J14" s="50" t="s">
        <v>187</v>
      </c>
      <c r="K14" s="42" t="s">
        <v>69</v>
      </c>
      <c r="L14" s="45"/>
      <c r="M14" s="42" t="s">
        <v>74</v>
      </c>
      <c r="N14" s="42" t="s">
        <v>77</v>
      </c>
      <c r="O14" s="42" t="s">
        <v>58</v>
      </c>
      <c r="P14" s="16">
        <f>IF([1]計算!Z7=0," ",[1]計算!Z7)</f>
        <v>28.90290000000001</v>
      </c>
      <c r="Q14" s="21" t="s">
        <v>21</v>
      </c>
      <c r="R14" s="9" t="s">
        <v>19</v>
      </c>
      <c r="S14" s="99"/>
    </row>
    <row r="15" spans="1:19" ht="17.25" customHeight="1">
      <c r="A15" s="79"/>
      <c r="B15" s="93"/>
      <c r="C15" s="85"/>
      <c r="D15" s="88"/>
      <c r="E15" s="25" t="str">
        <f>IF(ISERROR(VLOOKUP(6,[1]作成!$H$57:$K$111,3,FALSE))," ",VLOOKUP(6,[1]作成!$H$57:$K$111,3,FALSE))</f>
        <v xml:space="preserve"> </v>
      </c>
      <c r="F15" s="26" t="str">
        <f>IF(ISERROR(VLOOKUP(7,[1]作成!$H$57:$K$111,3,FALSE))," ",VLOOKUP(7,[1]作成!$H$57:$K$111,3,FALSE))</f>
        <v xml:space="preserve"> </v>
      </c>
      <c r="G15" s="42" t="s">
        <v>62</v>
      </c>
      <c r="H15" s="51"/>
      <c r="I15" s="52"/>
      <c r="J15" s="53" t="s">
        <v>80</v>
      </c>
      <c r="K15" s="42" t="s">
        <v>83</v>
      </c>
      <c r="L15" s="54"/>
      <c r="M15" s="42" t="s">
        <v>75</v>
      </c>
      <c r="N15" s="42" t="s">
        <v>57</v>
      </c>
      <c r="O15" s="55"/>
      <c r="P15" s="94" t="str">
        <f>IF([1]人数!I13=0," ",[1]人数!I13)</f>
        <v xml:space="preserve"> </v>
      </c>
      <c r="Q15" s="95"/>
      <c r="R15" s="9" t="s">
        <v>19</v>
      </c>
      <c r="S15" s="99"/>
    </row>
    <row r="16" spans="1:19" ht="17.25" customHeight="1">
      <c r="A16" s="77">
        <f>IF([1]人数!$F14=0," ",[1]人数!$F14)</f>
        <v>3</v>
      </c>
      <c r="B16" s="93" t="s">
        <v>25</v>
      </c>
      <c r="C16" s="83" t="str">
        <f>IF(ISERROR(VLOOKUP(1,[1]作成!$H$112:$K$166,3,FALSE))," ",VLOOKUP(1,[1]作成!$H$112:$K$166,3,FALSE))</f>
        <v>チャーハン</v>
      </c>
      <c r="D16" s="86" t="str">
        <f>IF(ISERROR(VLOOKUP(2,[1]作成!$H$112:$K$166,4,FALSE))," ",VLOOKUP(2,[1]作成!$H$112:$K$166,4,FALSE))</f>
        <v>牛乳</v>
      </c>
      <c r="E16" s="89" t="str">
        <f>IF(ISERROR(VLOOKUP(3,[1]作成!$H$112:$K$166,3,FALSE))," ",VLOOKUP(3,[1]作成!$H$112:$K$166,3,FALSE))</f>
        <v>さけとだいずのチリソース</v>
      </c>
      <c r="F16" s="90"/>
      <c r="G16" s="58" t="s">
        <v>93</v>
      </c>
      <c r="H16" s="66" t="s">
        <v>95</v>
      </c>
      <c r="I16" s="56"/>
      <c r="J16" s="49" t="s">
        <v>69</v>
      </c>
      <c r="K16" s="44" t="s">
        <v>82</v>
      </c>
      <c r="L16" s="43" t="s">
        <v>92</v>
      </c>
      <c r="M16" s="75" t="s">
        <v>87</v>
      </c>
      <c r="N16" s="76"/>
      <c r="O16" s="56"/>
      <c r="P16" s="16">
        <f>IF([1]計算!U8=0," ",[1]計算!U8)</f>
        <v>675.83351999999979</v>
      </c>
      <c r="Q16" s="17" t="s">
        <v>18</v>
      </c>
      <c r="R16" s="9" t="s">
        <v>26</v>
      </c>
      <c r="S16" s="99"/>
    </row>
    <row r="17" spans="1:19" ht="17.25" customHeight="1">
      <c r="A17" s="78"/>
      <c r="B17" s="93"/>
      <c r="C17" s="84"/>
      <c r="D17" s="87"/>
      <c r="E17" s="91" t="str">
        <f>IF(ISERROR(VLOOKUP(4,[1]作成!$H$112:$K$166,3,FALSE))," ",VLOOKUP(4,[1]作成!$H$112:$K$166,3,FALSE))</f>
        <v>ちゅうかふうコーンスープ</v>
      </c>
      <c r="F17" s="92"/>
      <c r="G17" s="42" t="s">
        <v>61</v>
      </c>
      <c r="H17" s="42" t="s">
        <v>96</v>
      </c>
      <c r="I17" s="47"/>
      <c r="J17" s="50" t="s">
        <v>70</v>
      </c>
      <c r="K17" s="46" t="s">
        <v>89</v>
      </c>
      <c r="L17" s="45" t="s">
        <v>80</v>
      </c>
      <c r="M17" s="42" t="s">
        <v>57</v>
      </c>
      <c r="N17" s="46"/>
      <c r="O17" s="47"/>
      <c r="P17" s="16">
        <f>IF([1]計算!X8=0," ",[1]計算!X8)</f>
        <v>29.235071999999995</v>
      </c>
      <c r="Q17" s="21" t="s">
        <v>21</v>
      </c>
      <c r="R17" s="9" t="s">
        <v>26</v>
      </c>
      <c r="S17" s="99"/>
    </row>
    <row r="18" spans="1:19" ht="17.25" customHeight="1">
      <c r="A18" s="78"/>
      <c r="B18" s="93"/>
      <c r="C18" s="84"/>
      <c r="D18" s="87"/>
      <c r="E18" s="91" t="str">
        <f>IF(ISERROR(VLOOKUP(5,[1]作成!$H$112:$K$166,3,FALSE))," ",VLOOKUP(5,[1]作成!$H$112:$K$166,3,FALSE))</f>
        <v xml:space="preserve"> </v>
      </c>
      <c r="F18" s="92"/>
      <c r="G18" s="42" t="s">
        <v>94</v>
      </c>
      <c r="H18" s="42" t="s">
        <v>63</v>
      </c>
      <c r="I18" s="47"/>
      <c r="J18" s="50" t="s">
        <v>81</v>
      </c>
      <c r="K18" s="46" t="s">
        <v>90</v>
      </c>
      <c r="L18" s="47"/>
      <c r="M18" s="42" t="s">
        <v>86</v>
      </c>
      <c r="N18" s="46"/>
      <c r="O18" s="47"/>
      <c r="P18" s="16">
        <f>IF([1]計算!Z8=0," ",[1]計算!Z8)</f>
        <v>22.616473999999997</v>
      </c>
      <c r="Q18" s="21" t="s">
        <v>27</v>
      </c>
      <c r="R18" s="9" t="s">
        <v>26</v>
      </c>
      <c r="S18" s="99"/>
    </row>
    <row r="19" spans="1:19" ht="17.25" customHeight="1">
      <c r="A19" s="79"/>
      <c r="B19" s="93"/>
      <c r="C19" s="85"/>
      <c r="D19" s="88"/>
      <c r="E19" s="25" t="str">
        <f>IF(ISERROR(VLOOKUP(6,[1]作成!$H$112:$K$166,3,FALSE))," ",VLOOKUP(6,[1]作成!$H$112:$K$166,3,FALSE))</f>
        <v xml:space="preserve"> </v>
      </c>
      <c r="F19" s="26" t="str">
        <f>IF(ISERROR(VLOOKUP(7,[1]作成!$H$112:$K$166,3,FALSE))," ",VLOOKUP(7,[1]作成!$H$112:$K$166,3,FALSE))</f>
        <v xml:space="preserve"> </v>
      </c>
      <c r="G19" s="61" t="s">
        <v>186</v>
      </c>
      <c r="H19" s="62" t="s">
        <v>65</v>
      </c>
      <c r="I19" s="55"/>
      <c r="J19" s="51" t="s">
        <v>88</v>
      </c>
      <c r="K19" s="51" t="s">
        <v>91</v>
      </c>
      <c r="L19" s="55"/>
      <c r="M19" s="51" t="s">
        <v>58</v>
      </c>
      <c r="N19" s="51"/>
      <c r="O19" s="55"/>
      <c r="P19" s="94" t="str">
        <f>IF([1]人数!I14=0," ",[1]人数!I14)</f>
        <v xml:space="preserve"> </v>
      </c>
      <c r="Q19" s="95"/>
      <c r="R19" s="9" t="s">
        <v>24</v>
      </c>
      <c r="S19" s="99"/>
    </row>
    <row r="20" spans="1:19" ht="17.25" customHeight="1">
      <c r="A20" s="77">
        <f>IF([1]人数!$F15=0," ",[1]人数!$F15)</f>
        <v>4</v>
      </c>
      <c r="B20" s="93" t="s">
        <v>28</v>
      </c>
      <c r="C20" s="83" t="str">
        <f>IF(ISERROR(VLOOKUP(1,[1]作成!$H$167:$K$221,3,FALSE))," ",VLOOKUP(1,[1]作成!$H$167:$K$221,3,FALSE))</f>
        <v>ごはん</v>
      </c>
      <c r="D20" s="86" t="str">
        <f>IF(ISERROR(VLOOKUP(2,[1]作成!$H$167:$K$221,4,FALSE))," ",VLOOKUP(2,[1]作成!$H$167:$K$221,4,FALSE))</f>
        <v>牛乳</v>
      </c>
      <c r="E20" s="89" t="str">
        <f>IF(ISERROR(VLOOKUP(3,[1]作成!$H$167:$K$221,3,FALSE))," ",VLOOKUP(3,[1]作成!$H$167:$K$221,3,FALSE))</f>
        <v>とりにくのあまずあえ</v>
      </c>
      <c r="F20" s="90"/>
      <c r="G20" s="42" t="s">
        <v>61</v>
      </c>
      <c r="H20" s="44" t="s">
        <v>188</v>
      </c>
      <c r="I20" s="43"/>
      <c r="J20" s="42" t="s">
        <v>88</v>
      </c>
      <c r="K20" s="42" t="s">
        <v>101</v>
      </c>
      <c r="L20" s="63" t="s">
        <v>187</v>
      </c>
      <c r="M20" s="42" t="s">
        <v>97</v>
      </c>
      <c r="N20" s="42" t="s">
        <v>58</v>
      </c>
      <c r="O20" s="57"/>
      <c r="P20" s="16">
        <f>IF([1]計算!U9=0," ",[1]計算!U9)</f>
        <v>660.77099999999996</v>
      </c>
      <c r="Q20" s="17" t="s">
        <v>23</v>
      </c>
      <c r="R20" s="9" t="s">
        <v>29</v>
      </c>
    </row>
    <row r="21" spans="1:19" ht="17.25" customHeight="1">
      <c r="A21" s="78"/>
      <c r="B21" s="93"/>
      <c r="C21" s="84"/>
      <c r="D21" s="87"/>
      <c r="E21" s="91" t="str">
        <f>IF(ISERROR(VLOOKUP(4,[1]作成!$H$167:$K$221,3,FALSE))," ",VLOOKUP(4,[1]作成!$H$167:$K$221,3,FALSE))</f>
        <v>タルタルサラダ</v>
      </c>
      <c r="F21" s="92"/>
      <c r="G21" s="42" t="s">
        <v>95</v>
      </c>
      <c r="H21" s="67"/>
      <c r="I21" s="63"/>
      <c r="J21" s="42" t="s">
        <v>82</v>
      </c>
      <c r="K21" s="42" t="s">
        <v>69</v>
      </c>
      <c r="L21" s="63" t="s">
        <v>104</v>
      </c>
      <c r="M21" s="42" t="s">
        <v>58</v>
      </c>
      <c r="N21" s="42" t="s">
        <v>98</v>
      </c>
      <c r="O21" s="57"/>
      <c r="P21" s="16">
        <f>IF([1]計算!X9=0," ",[1]計算!X9)</f>
        <v>25.898199999999992</v>
      </c>
      <c r="Q21" s="21" t="s">
        <v>30</v>
      </c>
      <c r="R21" s="9" t="s">
        <v>29</v>
      </c>
    </row>
    <row r="22" spans="1:19" ht="17.25" customHeight="1">
      <c r="A22" s="78"/>
      <c r="B22" s="93"/>
      <c r="C22" s="84"/>
      <c r="D22" s="87"/>
      <c r="E22" s="91" t="str">
        <f>IF(ISERROR(VLOOKUP(5,[1]作成!$H$167:$K$221,3,FALSE))," ",VLOOKUP(5,[1]作成!$H$167:$K$221,3,FALSE))</f>
        <v>はちはいじる</v>
      </c>
      <c r="F22" s="92"/>
      <c r="G22" s="42" t="s">
        <v>100</v>
      </c>
      <c r="H22" s="67"/>
      <c r="I22" s="63"/>
      <c r="J22" s="42" t="s">
        <v>89</v>
      </c>
      <c r="K22" s="42" t="s">
        <v>102</v>
      </c>
      <c r="L22" s="63" t="s">
        <v>105</v>
      </c>
      <c r="M22" s="42" t="s">
        <v>86</v>
      </c>
      <c r="N22" s="42" t="s">
        <v>99</v>
      </c>
      <c r="O22" s="57"/>
      <c r="P22" s="16">
        <f>IF([1]計算!Z9=0," ",[1]計算!Z9)</f>
        <v>22.003499999999999</v>
      </c>
      <c r="Q22" s="21" t="s">
        <v>31</v>
      </c>
      <c r="R22" s="9" t="s">
        <v>24</v>
      </c>
    </row>
    <row r="23" spans="1:19" ht="17.25" customHeight="1">
      <c r="A23" s="79"/>
      <c r="B23" s="93"/>
      <c r="C23" s="85"/>
      <c r="D23" s="88"/>
      <c r="E23" s="25" t="str">
        <f>IF(ISERROR(VLOOKUP(6,[1]作成!$H$167:$K$221,3,FALSE))," ",VLOOKUP(6,[1]作成!$H$167:$K$221,3,FALSE))</f>
        <v xml:space="preserve"> </v>
      </c>
      <c r="F23" s="26" t="str">
        <f>IF(ISERROR(VLOOKUP(7,[1]作成!$H$167:$K$221,3,FALSE))," ",VLOOKUP(7,[1]作成!$H$167:$K$221,3,FALSE))</f>
        <v xml:space="preserve"> </v>
      </c>
      <c r="G23" s="61" t="s">
        <v>96</v>
      </c>
      <c r="H23" s="62"/>
      <c r="I23" s="64"/>
      <c r="J23" s="61" t="s">
        <v>68</v>
      </c>
      <c r="K23" s="42" t="s">
        <v>103</v>
      </c>
      <c r="L23" s="47"/>
      <c r="M23" s="61" t="s">
        <v>57</v>
      </c>
      <c r="N23" s="42" t="s">
        <v>74</v>
      </c>
      <c r="O23" s="57"/>
      <c r="P23" s="94" t="str">
        <f>IF([1]人数!I15=0," ",[1]人数!I15)</f>
        <v xml:space="preserve"> </v>
      </c>
      <c r="Q23" s="95"/>
      <c r="R23" s="9" t="s">
        <v>24</v>
      </c>
    </row>
    <row r="24" spans="1:19" ht="17.25" customHeight="1">
      <c r="A24" s="77">
        <f>IF([1]人数!$F16=0," ",[1]人数!$F16)</f>
        <v>5</v>
      </c>
      <c r="B24" s="93" t="s">
        <v>32</v>
      </c>
      <c r="C24" s="83" t="str">
        <f>IF(ISERROR(VLOOKUP(1,[1]作成!$H$222:$K$276,3,FALSE))," ",VLOOKUP(1,[1]作成!$H$222:$K$276,3,FALSE))</f>
        <v>ごはん</v>
      </c>
      <c r="D24" s="86" t="str">
        <f>IF(ISERROR(VLOOKUP(2,[1]作成!$H$222:$K$276,4,FALSE))," ",VLOOKUP(2,[1]作成!$H$222:$K$276,4,FALSE))</f>
        <v>牛乳</v>
      </c>
      <c r="E24" s="89" t="str">
        <f>IF(ISERROR(VLOOKUP(3,[1]作成!$H$222:$K$276,3,FALSE))," ",VLOOKUP(3,[1]作成!$H$222:$K$276,3,FALSE))</f>
        <v>さかなのしおこうじやき</v>
      </c>
      <c r="F24" s="90"/>
      <c r="G24" s="42" t="s">
        <v>61</v>
      </c>
      <c r="H24" s="68" t="s">
        <v>62</v>
      </c>
      <c r="I24" s="56"/>
      <c r="J24" s="58" t="s">
        <v>109</v>
      </c>
      <c r="K24" s="59" t="s">
        <v>70</v>
      </c>
      <c r="L24" s="43"/>
      <c r="M24" s="42" t="s">
        <v>97</v>
      </c>
      <c r="N24" s="44"/>
      <c r="O24" s="43"/>
      <c r="P24" s="16">
        <f>IF([1]計算!U10=0," ",[1]計算!U10)</f>
        <v>692.26300000000015</v>
      </c>
      <c r="Q24" s="17" t="s">
        <v>33</v>
      </c>
      <c r="R24" s="9" t="s">
        <v>34</v>
      </c>
    </row>
    <row r="25" spans="1:19" ht="17.25" customHeight="1">
      <c r="A25" s="78"/>
      <c r="B25" s="93"/>
      <c r="C25" s="84"/>
      <c r="D25" s="87"/>
      <c r="E25" s="91" t="str">
        <f>IF(ISERROR(VLOOKUP(4,[1]作成!$H$222:$K$276,3,FALSE))," ",VLOOKUP(4,[1]作成!$H$222:$K$276,3,FALSE))</f>
        <v>きりぼしだいこんのいりに</v>
      </c>
      <c r="F25" s="92"/>
      <c r="G25" s="42" t="s">
        <v>107</v>
      </c>
      <c r="H25" s="42" t="s">
        <v>66</v>
      </c>
      <c r="I25" s="47"/>
      <c r="J25" s="42" t="s">
        <v>69</v>
      </c>
      <c r="K25" s="42" t="s">
        <v>110</v>
      </c>
      <c r="L25" s="45"/>
      <c r="M25" s="42" t="s">
        <v>98</v>
      </c>
      <c r="N25" s="46"/>
      <c r="O25" s="45"/>
      <c r="P25" s="16">
        <f>IF([1]計算!X10=0," ",[1]計算!X10)</f>
        <v>23.97</v>
      </c>
      <c r="Q25" s="21" t="s">
        <v>35</v>
      </c>
      <c r="R25" s="9" t="s">
        <v>34</v>
      </c>
    </row>
    <row r="26" spans="1:19" ht="17.25" customHeight="1">
      <c r="A26" s="78"/>
      <c r="B26" s="93"/>
      <c r="C26" s="84"/>
      <c r="D26" s="87"/>
      <c r="E26" s="91" t="str">
        <f>IF(ISERROR(VLOOKUP(5,[1]作成!$H$222:$K$276,3,FALSE))," ",VLOOKUP(5,[1]作成!$H$222:$K$276,3,FALSE))</f>
        <v>めったじる</v>
      </c>
      <c r="F26" s="92"/>
      <c r="G26" s="42" t="s">
        <v>108</v>
      </c>
      <c r="H26" s="46"/>
      <c r="I26" s="47"/>
      <c r="J26" s="42" t="s">
        <v>90</v>
      </c>
      <c r="K26" s="42" t="s">
        <v>89</v>
      </c>
      <c r="L26" s="45"/>
      <c r="M26" s="42" t="s">
        <v>58</v>
      </c>
      <c r="N26" s="46"/>
      <c r="O26" s="47"/>
      <c r="P26" s="16">
        <f>IF([1]計算!Z10=0," ",[1]計算!Z10)</f>
        <v>23.639199999999999</v>
      </c>
      <c r="Q26" s="21" t="s">
        <v>21</v>
      </c>
      <c r="R26" s="9" t="s">
        <v>19</v>
      </c>
    </row>
    <row r="27" spans="1:19" ht="17.25" customHeight="1">
      <c r="A27" s="79"/>
      <c r="B27" s="93"/>
      <c r="C27" s="85"/>
      <c r="D27" s="88"/>
      <c r="E27" s="25" t="str">
        <f>IF(ISERROR(VLOOKUP(6,[1]作成!$H$222:$K$276,3,FALSE))," ",VLOOKUP(6,[1]作成!$H$222:$K$276,3,FALSE))</f>
        <v xml:space="preserve"> </v>
      </c>
      <c r="F27" s="26" t="str">
        <f>IF(ISERROR(VLOOKUP(7,[1]作成!$H$222:$K$276,3,FALSE))," ",VLOOKUP(7,[1]作成!$H$222:$K$276,3,FALSE))</f>
        <v xml:space="preserve"> </v>
      </c>
      <c r="G27" s="42" t="s">
        <v>64</v>
      </c>
      <c r="H27" s="51"/>
      <c r="I27" s="55"/>
      <c r="J27" s="61" t="s">
        <v>102</v>
      </c>
      <c r="K27" s="51"/>
      <c r="L27" s="54"/>
      <c r="M27" s="42" t="s">
        <v>106</v>
      </c>
      <c r="N27" s="51"/>
      <c r="O27" s="55"/>
      <c r="P27" s="94" t="str">
        <f>IF([1]人数!I16=0," ",[1]人数!I16)</f>
        <v xml:space="preserve"> </v>
      </c>
      <c r="Q27" s="95"/>
      <c r="R27" s="9" t="s">
        <v>19</v>
      </c>
    </row>
    <row r="28" spans="1:19" ht="17.25" hidden="1" customHeight="1">
      <c r="A28" s="77">
        <f>IF([1]人数!$F17=0," ",[1]人数!$F17)</f>
        <v>8</v>
      </c>
      <c r="B28" s="80" t="s">
        <v>17</v>
      </c>
      <c r="C28" s="83" t="str">
        <f>IF(ISERROR(VLOOKUP(1,[1]作成!$H$277:$K$331,3,FALSE))," ",VLOOKUP(1,[1]作成!$H$277:$K$331,3,FALSE))</f>
        <v xml:space="preserve"> </v>
      </c>
      <c r="D28" s="86" t="str">
        <f>IF(ISERROR(VLOOKUP(2,[1]作成!$H$277:$K$331,4,FALSE))," ",VLOOKUP(2,[1]作成!$H$277:$K$331,4,FALSE))</f>
        <v xml:space="preserve"> </v>
      </c>
      <c r="E28" s="89" t="str">
        <f>IF(ISERROR(VLOOKUP(3,[1]作成!$H$277:$K$331,3,FALSE))," ",VLOOKUP(3,[1]作成!$H$277:$K$331,3,FALSE))</f>
        <v xml:space="preserve"> </v>
      </c>
      <c r="F28" s="90"/>
      <c r="G28" s="18"/>
      <c r="H28" s="19"/>
      <c r="I28" s="20"/>
      <c r="J28" s="18"/>
      <c r="K28" s="19"/>
      <c r="L28" s="20"/>
      <c r="M28" s="19"/>
      <c r="N28" s="19"/>
      <c r="O28" s="19"/>
      <c r="P28" s="16" t="str">
        <f>IF([1]計算!U11=0," ",[1]計算!U11)</f>
        <v xml:space="preserve"> </v>
      </c>
      <c r="Q28" s="17" t="s">
        <v>36</v>
      </c>
    </row>
    <row r="29" spans="1:19" ht="17.25" hidden="1" customHeight="1">
      <c r="A29" s="78"/>
      <c r="B29" s="81"/>
      <c r="C29" s="84"/>
      <c r="D29" s="87"/>
      <c r="E29" s="91" t="str">
        <f>IF(ISERROR(VLOOKUP(4,[1]作成!$H$277:$K$331,3,FALSE))," ",VLOOKUP(4,[1]作成!$H$277:$K$331,3,FALSE))</f>
        <v xml:space="preserve"> </v>
      </c>
      <c r="F29" s="92"/>
      <c r="G29" s="18"/>
      <c r="H29" s="19"/>
      <c r="I29" s="20"/>
      <c r="J29" s="18"/>
      <c r="K29" s="19"/>
      <c r="L29" s="22"/>
      <c r="M29" s="19"/>
      <c r="N29" s="19"/>
      <c r="O29" s="23"/>
      <c r="P29" s="16" t="str">
        <f>IF([1]計算!X11=0," ",[1]計算!X11)</f>
        <v xml:space="preserve"> </v>
      </c>
      <c r="Q29" s="21" t="s">
        <v>38</v>
      </c>
    </row>
    <row r="30" spans="1:19" ht="27.75" hidden="1" customHeight="1">
      <c r="A30" s="78"/>
      <c r="B30" s="81"/>
      <c r="C30" s="84"/>
      <c r="D30" s="87"/>
      <c r="E30" s="91" t="str">
        <f>IF(ISERROR(VLOOKUP(5,[1]作成!$H$277:$K$331,3,FALSE))," ",VLOOKUP(5,[1]作成!$H$277:$K$331,3,FALSE))</f>
        <v xml:space="preserve"> </v>
      </c>
      <c r="F30" s="92"/>
      <c r="G30" s="18"/>
      <c r="H30" s="19"/>
      <c r="I30" s="20"/>
      <c r="J30" s="18"/>
      <c r="K30" s="19"/>
      <c r="L30" s="22"/>
      <c r="M30" s="19"/>
      <c r="N30" s="19"/>
      <c r="O30" s="23"/>
      <c r="P30" s="16" t="str">
        <f>IF([1]計算!Z11=0," ",[1]計算!Z11)</f>
        <v xml:space="preserve"> </v>
      </c>
      <c r="Q30" s="21" t="s">
        <v>21</v>
      </c>
    </row>
    <row r="31" spans="1:19" ht="60" hidden="1" customHeight="1">
      <c r="A31" s="79"/>
      <c r="B31" s="82"/>
      <c r="C31" s="84"/>
      <c r="D31" s="87"/>
      <c r="E31" s="41" t="str">
        <f>IF(ISERROR(VLOOKUP(6,[1]作成!$H$277:$K$331,3,FALSE))," ",VLOOKUP(6,[1]作成!$H$277:$K$331,3,FALSE))</f>
        <v xml:space="preserve"> </v>
      </c>
      <c r="F31" s="41" t="str">
        <f>IF(ISERROR(VLOOKUP(7,[1]作成!$H$277:$K$331,3,FALSE))," ",VLOOKUP(7,[1]作成!$H$277:$K$331,3,FALSE))</f>
        <v xml:space="preserve"> </v>
      </c>
      <c r="G31" s="18"/>
      <c r="H31" s="19"/>
      <c r="I31" s="20"/>
      <c r="J31" s="18"/>
      <c r="K31" s="19"/>
      <c r="L31" s="22"/>
      <c r="M31" s="19"/>
      <c r="N31" s="19"/>
      <c r="O31" s="23"/>
      <c r="P31" s="97" t="str">
        <f>IF([1]人数!I17=0," ",[1]人数!I17)</f>
        <v>体育の日</v>
      </c>
      <c r="Q31" s="98"/>
    </row>
    <row r="32" spans="1:19" ht="38.25" customHeight="1">
      <c r="A32" s="39">
        <v>8</v>
      </c>
      <c r="B32" s="40" t="s">
        <v>17</v>
      </c>
      <c r="C32" s="71" t="s">
        <v>51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3"/>
    </row>
    <row r="33" spans="1:18" ht="17.25" customHeight="1">
      <c r="A33" s="77">
        <f>IF([1]人数!$F18=0," ",[1]人数!$F18)</f>
        <v>9</v>
      </c>
      <c r="B33" s="93" t="s">
        <v>22</v>
      </c>
      <c r="C33" s="83" t="str">
        <f>IF(ISERROR(VLOOKUP(1,[1]作成!$H$332:$K$386,3,FALSE))," ",VLOOKUP(1,[1]作成!$H$332:$K$386,3,FALSE))</f>
        <v>ミルクロール</v>
      </c>
      <c r="D33" s="86" t="str">
        <f>IF(ISERROR(VLOOKUP(2,[1]作成!$H$332:$K$386,4,FALSE))," ",VLOOKUP(2,[1]作成!$H$332:$K$386,4,FALSE))</f>
        <v>牛乳</v>
      </c>
      <c r="E33" s="89" t="str">
        <f>IF(ISERROR(VLOOKUP(3,[1]作成!$H$332:$K$386,3,FALSE))," ",VLOOKUP(3,[1]作成!$H$332:$K$386,3,FALSE))</f>
        <v>てづくりハンバーグ</v>
      </c>
      <c r="F33" s="90"/>
      <c r="G33" s="42" t="s">
        <v>61</v>
      </c>
      <c r="H33" s="42" t="s">
        <v>63</v>
      </c>
      <c r="I33" s="43"/>
      <c r="J33" s="42" t="s">
        <v>70</v>
      </c>
      <c r="K33" s="44" t="s">
        <v>68</v>
      </c>
      <c r="L33" s="43" t="s">
        <v>105</v>
      </c>
      <c r="M33" s="42" t="s">
        <v>114</v>
      </c>
      <c r="N33" s="42" t="s">
        <v>58</v>
      </c>
      <c r="O33" s="43"/>
      <c r="P33" s="16">
        <f>IF([1]計算!U12=0," ",[1]計算!U12)</f>
        <v>621.98389999999984</v>
      </c>
      <c r="Q33" s="17" t="s">
        <v>18</v>
      </c>
      <c r="R33" s="9" t="s">
        <v>19</v>
      </c>
    </row>
    <row r="34" spans="1:18" ht="17.25" customHeight="1">
      <c r="A34" s="78"/>
      <c r="B34" s="93"/>
      <c r="C34" s="84"/>
      <c r="D34" s="87"/>
      <c r="E34" s="91" t="str">
        <f>IF(ISERROR(VLOOKUP(4,[1]作成!$H$332:$K$386,3,FALSE))," ",VLOOKUP(4,[1]作成!$H$332:$K$386,3,FALSE))</f>
        <v>アーモンドサラダ</v>
      </c>
      <c r="F34" s="92"/>
      <c r="G34" s="42" t="s">
        <v>62</v>
      </c>
      <c r="H34" s="42" t="s">
        <v>84</v>
      </c>
      <c r="I34" s="47"/>
      <c r="J34" s="42" t="s">
        <v>187</v>
      </c>
      <c r="K34" s="46" t="s">
        <v>101</v>
      </c>
      <c r="L34" s="45"/>
      <c r="M34" s="42" t="s">
        <v>56</v>
      </c>
      <c r="N34" s="42" t="s">
        <v>60</v>
      </c>
      <c r="O34" s="45"/>
      <c r="P34" s="16">
        <f>IF([1]計算!X12=0," ",[1]計算!X12)</f>
        <v>29.98977</v>
      </c>
      <c r="Q34" s="21" t="s">
        <v>21</v>
      </c>
      <c r="R34" s="9" t="s">
        <v>19</v>
      </c>
    </row>
    <row r="35" spans="1:18" ht="17.25" customHeight="1">
      <c r="A35" s="78"/>
      <c r="B35" s="93"/>
      <c r="C35" s="84"/>
      <c r="D35" s="87"/>
      <c r="E35" s="91" t="str">
        <f>IF(ISERROR(VLOOKUP(5,[1]作成!$H$332:$K$386,3,FALSE))," ",VLOOKUP(5,[1]作成!$H$332:$K$386,3,FALSE))</f>
        <v>ペイザンヌスープ</v>
      </c>
      <c r="F35" s="92"/>
      <c r="G35" s="42" t="s">
        <v>112</v>
      </c>
      <c r="H35" s="42" t="s">
        <v>95</v>
      </c>
      <c r="I35" s="47"/>
      <c r="J35" s="42" t="s">
        <v>83</v>
      </c>
      <c r="K35" s="46" t="s">
        <v>69</v>
      </c>
      <c r="L35" s="45"/>
      <c r="M35" s="42" t="s">
        <v>115</v>
      </c>
      <c r="N35" s="46"/>
      <c r="O35" s="45"/>
      <c r="P35" s="16">
        <f>IF([1]計算!Z12=0," ",[1]計算!Z12)</f>
        <v>22.488550000000007</v>
      </c>
      <c r="Q35" s="21" t="s">
        <v>21</v>
      </c>
      <c r="R35" s="9" t="s">
        <v>19</v>
      </c>
    </row>
    <row r="36" spans="1:18" ht="17.25" customHeight="1">
      <c r="A36" s="79"/>
      <c r="B36" s="93"/>
      <c r="C36" s="85"/>
      <c r="D36" s="88"/>
      <c r="E36" s="25" t="str">
        <f>IF(ISERROR(VLOOKUP(6,[1]作成!$H$332:$K$386,3,FALSE))," ",VLOOKUP(6,[1]作成!$H$332:$K$386,3,FALSE))</f>
        <v xml:space="preserve"> </v>
      </c>
      <c r="F36" s="26" t="str">
        <f>IF(ISERROR(VLOOKUP(7,[1]作成!$H$332:$K$386,3,FALSE))," ",VLOOKUP(7,[1]作成!$H$332:$K$386,3,FALSE))</f>
        <v xml:space="preserve"> </v>
      </c>
      <c r="G36" s="42" t="s">
        <v>113</v>
      </c>
      <c r="H36" s="51"/>
      <c r="I36" s="55"/>
      <c r="J36" s="61" t="s">
        <v>111</v>
      </c>
      <c r="K36" s="51" t="s">
        <v>71</v>
      </c>
      <c r="L36" s="55"/>
      <c r="M36" s="42" t="s">
        <v>57</v>
      </c>
      <c r="N36" s="51"/>
      <c r="O36" s="55"/>
      <c r="P36" s="94" t="str">
        <f>IF([1]人数!I18=0," ",[1]人数!I18)</f>
        <v xml:space="preserve"> </v>
      </c>
      <c r="Q36" s="95"/>
      <c r="R36" s="9" t="s">
        <v>19</v>
      </c>
    </row>
    <row r="37" spans="1:18" ht="17.25" customHeight="1">
      <c r="A37" s="77">
        <f>IF([1]人数!$F19=0," ",[1]人数!$F19)</f>
        <v>10</v>
      </c>
      <c r="B37" s="93" t="s">
        <v>25</v>
      </c>
      <c r="C37" s="83" t="str">
        <f>IF(ISERROR(VLOOKUP(1,[1]作成!$H$387:$K$441,3,FALSE))," ",VLOOKUP(1,[1]作成!$H$387:$K$441,3,FALSE))</f>
        <v>ごはん</v>
      </c>
      <c r="D37" s="86" t="str">
        <f>IF(ISERROR(VLOOKUP(2,[1]作成!$H$387:$K$441,4,FALSE))," ",VLOOKUP(2,[1]作成!$H$387:$K$441,4,FALSE))</f>
        <v>牛乳</v>
      </c>
      <c r="E37" s="89" t="str">
        <f>IF(ISERROR(VLOOKUP(3,[1]作成!$H$387:$K$441,3,FALSE))," ",VLOOKUP(3,[1]作成!$H$387:$K$441,3,FALSE))</f>
        <v>いわしのアングレーズ</v>
      </c>
      <c r="F37" s="90"/>
      <c r="G37" s="58" t="s">
        <v>61</v>
      </c>
      <c r="H37" s="46" t="s">
        <v>66</v>
      </c>
      <c r="I37" s="45"/>
      <c r="J37" s="42" t="s">
        <v>88</v>
      </c>
      <c r="K37" s="42" t="s">
        <v>102</v>
      </c>
      <c r="L37" s="63" t="s">
        <v>71</v>
      </c>
      <c r="M37" s="58" t="s">
        <v>97</v>
      </c>
      <c r="N37" s="42" t="s">
        <v>56</v>
      </c>
      <c r="O37" s="45" t="s">
        <v>117</v>
      </c>
      <c r="P37" s="16">
        <f>IF([1]計算!U13=0," ",[1]計算!U13)</f>
        <v>747.76699999999983</v>
      </c>
      <c r="Q37" s="17" t="s">
        <v>39</v>
      </c>
      <c r="R37" s="9" t="s">
        <v>19</v>
      </c>
    </row>
    <row r="38" spans="1:18" ht="17.25" customHeight="1">
      <c r="A38" s="78"/>
      <c r="B38" s="93"/>
      <c r="C38" s="84"/>
      <c r="D38" s="87"/>
      <c r="E38" s="91" t="str">
        <f>IF(ISERROR(VLOOKUP(4,[1]作成!$H$387:$K$441,3,FALSE))," ",VLOOKUP(4,[1]作成!$H$387:$K$441,3,FALSE))</f>
        <v>セサミサラダ</v>
      </c>
      <c r="F38" s="92"/>
      <c r="G38" s="42" t="s">
        <v>120</v>
      </c>
      <c r="H38" s="46"/>
      <c r="I38" s="45"/>
      <c r="J38" s="42" t="s">
        <v>68</v>
      </c>
      <c r="K38" s="42" t="s">
        <v>103</v>
      </c>
      <c r="L38" s="63" t="s">
        <v>89</v>
      </c>
      <c r="M38" s="42" t="s">
        <v>86</v>
      </c>
      <c r="N38" s="42" t="s">
        <v>58</v>
      </c>
      <c r="O38" s="45"/>
      <c r="P38" s="16">
        <f>IF([1]計算!X13=0," ",[1]計算!X13)</f>
        <v>23.334300000000002</v>
      </c>
      <c r="Q38" s="21" t="s">
        <v>21</v>
      </c>
      <c r="R38" s="9" t="s">
        <v>19</v>
      </c>
    </row>
    <row r="39" spans="1:18" ht="17.25" customHeight="1">
      <c r="A39" s="78"/>
      <c r="B39" s="93"/>
      <c r="C39" s="84"/>
      <c r="D39" s="87"/>
      <c r="E39" s="91" t="str">
        <f>IF(ISERROR(VLOOKUP(5,[1]作成!$H$387:$K$441,3,FALSE))," ",VLOOKUP(5,[1]作成!$H$387:$K$441,3,FALSE))</f>
        <v>あつあげとだいこんのみそしる</v>
      </c>
      <c r="F39" s="92"/>
      <c r="G39" s="42" t="s">
        <v>118</v>
      </c>
      <c r="H39" s="46"/>
      <c r="I39" s="47"/>
      <c r="J39" s="42" t="s">
        <v>101</v>
      </c>
      <c r="K39" s="42" t="s">
        <v>70</v>
      </c>
      <c r="L39" s="63" t="s">
        <v>105</v>
      </c>
      <c r="M39" s="42" t="s">
        <v>57</v>
      </c>
      <c r="N39" s="42" t="s">
        <v>116</v>
      </c>
      <c r="O39" s="45"/>
      <c r="P39" s="16">
        <f>IF([1]計算!Z13=0," ",[1]計算!Z13)</f>
        <v>27.843799999999995</v>
      </c>
      <c r="Q39" s="21" t="s">
        <v>21</v>
      </c>
      <c r="R39" s="9" t="s">
        <v>19</v>
      </c>
    </row>
    <row r="40" spans="1:18" ht="17.25" customHeight="1">
      <c r="A40" s="79"/>
      <c r="B40" s="93"/>
      <c r="C40" s="85"/>
      <c r="D40" s="88"/>
      <c r="E40" s="25" t="str">
        <f>IF(ISERROR(VLOOKUP(6,[1]作成!$H$387:$K$441,3,FALSE))," ",VLOOKUP(6,[1]作成!$H$387:$K$441,3,FALSE))</f>
        <v>ブルーベリーゼリー</v>
      </c>
      <c r="F40" s="26" t="str">
        <f>IF(ISERROR(VLOOKUP(7,[1]作成!$H$387:$K$441,3,FALSE))," ",VLOOKUP(7,[1]作成!$H$387:$K$441,3,FALSE))</f>
        <v xml:space="preserve"> </v>
      </c>
      <c r="G40" s="42" t="s">
        <v>119</v>
      </c>
      <c r="H40" s="46"/>
      <c r="I40" s="47"/>
      <c r="J40" s="42" t="s">
        <v>92</v>
      </c>
      <c r="K40" s="62" t="s">
        <v>69</v>
      </c>
      <c r="L40" s="55"/>
      <c r="M40" s="62" t="s">
        <v>58</v>
      </c>
      <c r="N40" s="52" t="s">
        <v>74</v>
      </c>
      <c r="O40" s="45"/>
      <c r="P40" s="94" t="str">
        <f>IF([1]人数!I19=0," ",[1]人数!I19)</f>
        <v>目の愛護デー</v>
      </c>
      <c r="Q40" s="95"/>
      <c r="R40" s="9" t="s">
        <v>40</v>
      </c>
    </row>
    <row r="41" spans="1:18" ht="17.25" customHeight="1">
      <c r="A41" s="77">
        <f>IF([1]人数!$F20=0," ",[1]人数!$F20)</f>
        <v>11</v>
      </c>
      <c r="B41" s="93" t="s">
        <v>28</v>
      </c>
      <c r="C41" s="83" t="str">
        <f>IF(ISERROR(VLOOKUP(1,[1]作成!$H$442:$K$496,3,FALSE))," ",VLOOKUP(1,[1]作成!$H$442:$K$496,3,FALSE))</f>
        <v>むぎごはん</v>
      </c>
      <c r="D41" s="86" t="str">
        <f>IF(ISERROR(VLOOKUP(2,[1]作成!$H$442:$K$496,4,FALSE))," ",VLOOKUP(2,[1]作成!$H$442:$K$496,4,FALSE))</f>
        <v>牛乳</v>
      </c>
      <c r="E41" s="89" t="str">
        <f>IF(ISERROR(VLOOKUP(3,[1]作成!$H$442:$K$496,3,FALSE))," ",VLOOKUP(3,[1]作成!$H$442:$K$496,3,FALSE))</f>
        <v>カレーライス</v>
      </c>
      <c r="F41" s="90"/>
      <c r="G41" s="58" t="s">
        <v>61</v>
      </c>
      <c r="H41" s="44"/>
      <c r="I41" s="56"/>
      <c r="J41" s="49" t="s">
        <v>82</v>
      </c>
      <c r="K41" s="42" t="s">
        <v>83</v>
      </c>
      <c r="L41" s="63" t="str">
        <f>[1]作成!BE42</f>
        <v xml:space="preserve"> </v>
      </c>
      <c r="M41" s="42" t="s">
        <v>54</v>
      </c>
      <c r="N41" s="42" t="s">
        <v>121</v>
      </c>
      <c r="O41" s="43"/>
      <c r="P41" s="16">
        <f>IF([1]計算!U14=0," ",[1]計算!U14)</f>
        <v>769.53019999999981</v>
      </c>
      <c r="Q41" s="17" t="s">
        <v>41</v>
      </c>
      <c r="R41" s="9" t="s">
        <v>42</v>
      </c>
    </row>
    <row r="42" spans="1:18" ht="17.25" customHeight="1">
      <c r="A42" s="78"/>
      <c r="B42" s="93"/>
      <c r="C42" s="84"/>
      <c r="D42" s="87"/>
      <c r="E42" s="91" t="str">
        <f>IF(ISERROR(VLOOKUP(4,[1]作成!$H$442:$K$496,3,FALSE))," ",VLOOKUP(4,[1]作成!$H$442:$K$496,3,FALSE))</f>
        <v>フルーツヨーグルト</v>
      </c>
      <c r="F42" s="92"/>
      <c r="G42" s="42" t="s">
        <v>62</v>
      </c>
      <c r="H42" s="46"/>
      <c r="I42" s="47"/>
      <c r="J42" s="50" t="s">
        <v>88</v>
      </c>
      <c r="K42" s="42" t="s">
        <v>123</v>
      </c>
      <c r="L42" s="45"/>
      <c r="M42" s="42" t="s">
        <v>60</v>
      </c>
      <c r="N42" s="42" t="s">
        <v>57</v>
      </c>
      <c r="O42" s="47"/>
      <c r="P42" s="16">
        <f>IF([1]計算!X14=0," ",[1]計算!X14)</f>
        <v>20.693820000000002</v>
      </c>
      <c r="Q42" s="21" t="s">
        <v>21</v>
      </c>
      <c r="R42" s="9" t="s">
        <v>26</v>
      </c>
    </row>
    <row r="43" spans="1:18" ht="17.25" customHeight="1">
      <c r="A43" s="78"/>
      <c r="B43" s="93"/>
      <c r="C43" s="84"/>
      <c r="D43" s="87"/>
      <c r="E43" s="91" t="str">
        <f>IF(ISERROR(VLOOKUP(5,[1]作成!$H$442:$K$496,3,FALSE))," ",VLOOKUP(5,[1]作成!$H$442:$K$496,3,FALSE))</f>
        <v xml:space="preserve"> </v>
      </c>
      <c r="F43" s="92"/>
      <c r="G43" s="42" t="s">
        <v>84</v>
      </c>
      <c r="H43" s="46"/>
      <c r="I43" s="47"/>
      <c r="J43" s="50" t="s">
        <v>70</v>
      </c>
      <c r="K43" s="42" t="s">
        <v>124</v>
      </c>
      <c r="L43" s="45"/>
      <c r="M43" s="42" t="s">
        <v>55</v>
      </c>
      <c r="N43" s="46"/>
      <c r="O43" s="47"/>
      <c r="P43" s="16">
        <f>IF([1]計算!Z14=0," ",[1]計算!Z14)</f>
        <v>21.693740000000002</v>
      </c>
      <c r="Q43" s="21" t="s">
        <v>30</v>
      </c>
      <c r="R43" s="9" t="s">
        <v>19</v>
      </c>
    </row>
    <row r="44" spans="1:18" ht="17.25" customHeight="1">
      <c r="A44" s="79"/>
      <c r="B44" s="93"/>
      <c r="C44" s="85"/>
      <c r="D44" s="88"/>
      <c r="E44" s="25" t="str">
        <f>IF(ISERROR(VLOOKUP(6,[1]作成!$H$442:$K$496,3,FALSE))," ",VLOOKUP(6,[1]作成!$H$442:$K$496,3,FALSE))</f>
        <v xml:space="preserve"> </v>
      </c>
      <c r="F44" s="26" t="str">
        <f>IF(ISERROR(VLOOKUP(7,[1]作成!$H$442:$K$496,3,FALSE))," ",VLOOKUP(7,[1]作成!$H$442:$K$496,3,FALSE))</f>
        <v xml:space="preserve"> </v>
      </c>
      <c r="G44" s="42" t="s">
        <v>122</v>
      </c>
      <c r="H44" s="51"/>
      <c r="I44" s="55"/>
      <c r="J44" s="53" t="s">
        <v>69</v>
      </c>
      <c r="K44" s="42" t="s">
        <v>125</v>
      </c>
      <c r="L44" s="54"/>
      <c r="M44" s="42" t="s">
        <v>78</v>
      </c>
      <c r="N44" s="51"/>
      <c r="O44" s="55"/>
      <c r="P44" s="94" t="str">
        <f>IF([1]人数!I20=0," ",[1]人数!I20)</f>
        <v xml:space="preserve"> </v>
      </c>
      <c r="Q44" s="95"/>
      <c r="R44" s="9" t="s">
        <v>19</v>
      </c>
    </row>
    <row r="45" spans="1:18" ht="17.25" customHeight="1">
      <c r="A45" s="77">
        <f>IF([1]人数!$F21=0," ",[1]人数!$F21)</f>
        <v>12</v>
      </c>
      <c r="B45" s="93" t="s">
        <v>32</v>
      </c>
      <c r="C45" s="83" t="str">
        <f>IF(ISERROR(VLOOKUP(1,[1]作成!$H$497:$K$551,3,FALSE))," ",VLOOKUP(1,[1]作成!$H$497:$K$551,3,FALSE))</f>
        <v>ごはん</v>
      </c>
      <c r="D45" s="86" t="str">
        <f>IF(ISERROR(VLOOKUP(2,[1]作成!$H$497:$K$551,4,FALSE))," ",VLOOKUP(2,[1]作成!$H$497:$K$551,4,FALSE))</f>
        <v>牛乳</v>
      </c>
      <c r="E45" s="89" t="str">
        <f>IF(ISERROR(VLOOKUP(3,[1]作成!$H$497:$K$551,3,FALSE))," ",VLOOKUP(3,[1]作成!$H$497:$K$551,3,FALSE))</f>
        <v>ししゃものごまあげ</v>
      </c>
      <c r="F45" s="90"/>
      <c r="G45" s="58" t="s">
        <v>61</v>
      </c>
      <c r="H45" s="46"/>
      <c r="I45" s="47"/>
      <c r="J45" s="42" t="s">
        <v>68</v>
      </c>
      <c r="K45" s="44" t="s">
        <v>70</v>
      </c>
      <c r="L45" s="45"/>
      <c r="M45" s="58" t="s">
        <v>97</v>
      </c>
      <c r="N45" s="42" t="s">
        <v>57</v>
      </c>
      <c r="O45" s="45"/>
      <c r="P45" s="16">
        <f>IF([1]計算!U15=0," ",[1]計算!U15)</f>
        <v>650.84899999999971</v>
      </c>
      <c r="Q45" s="17" t="s">
        <v>18</v>
      </c>
      <c r="R45" s="9" t="s">
        <v>42</v>
      </c>
    </row>
    <row r="46" spans="1:18" ht="17.25" customHeight="1">
      <c r="A46" s="78"/>
      <c r="B46" s="93"/>
      <c r="C46" s="84"/>
      <c r="D46" s="87"/>
      <c r="E46" s="91" t="str">
        <f>IF(ISERROR(VLOOKUP(4,[1]作成!$H$497:$K$551,3,FALSE))," ",VLOOKUP(4,[1]作成!$H$497:$K$551,3,FALSE))</f>
        <v>ゆかりあえ</v>
      </c>
      <c r="F46" s="92"/>
      <c r="G46" s="42" t="s">
        <v>127</v>
      </c>
      <c r="H46" s="46"/>
      <c r="I46" s="47"/>
      <c r="J46" s="42" t="s">
        <v>101</v>
      </c>
      <c r="K46" s="46" t="s">
        <v>104</v>
      </c>
      <c r="L46" s="45"/>
      <c r="M46" s="42" t="s">
        <v>55</v>
      </c>
      <c r="N46" s="42" t="s">
        <v>58</v>
      </c>
      <c r="O46" s="45"/>
      <c r="P46" s="16">
        <f>IF([1]計算!X15=0," ",[1]計算!X15)</f>
        <v>23.219099999999997</v>
      </c>
      <c r="Q46" s="21" t="s">
        <v>21</v>
      </c>
      <c r="R46" s="9" t="s">
        <v>19</v>
      </c>
    </row>
    <row r="47" spans="1:18" ht="17.25" customHeight="1">
      <c r="A47" s="78"/>
      <c r="B47" s="93"/>
      <c r="C47" s="84"/>
      <c r="D47" s="87"/>
      <c r="E47" s="91" t="str">
        <f>IF(ISERROR(VLOOKUP(5,[1]作成!$H$497:$K$551,3,FALSE))," ",VLOOKUP(5,[1]作成!$H$497:$K$551,3,FALSE))</f>
        <v>にくじゃが</v>
      </c>
      <c r="F47" s="92"/>
      <c r="G47" s="42" t="s">
        <v>62</v>
      </c>
      <c r="H47" s="46"/>
      <c r="I47" s="47"/>
      <c r="J47" s="42" t="s">
        <v>69</v>
      </c>
      <c r="K47" s="46" t="s">
        <v>90</v>
      </c>
      <c r="L47" s="45"/>
      <c r="M47" s="42" t="s">
        <v>128</v>
      </c>
      <c r="N47" s="42" t="s">
        <v>60</v>
      </c>
      <c r="O47" s="45"/>
      <c r="P47" s="16">
        <f>IF([1]計算!Z15=0," ",[1]計算!Z15)</f>
        <v>18.611300000000004</v>
      </c>
      <c r="Q47" s="21" t="s">
        <v>30</v>
      </c>
      <c r="R47" s="9" t="s">
        <v>29</v>
      </c>
    </row>
    <row r="48" spans="1:18" ht="17.25" customHeight="1">
      <c r="A48" s="79"/>
      <c r="B48" s="93"/>
      <c r="C48" s="85"/>
      <c r="D48" s="88"/>
      <c r="E48" s="25" t="str">
        <f>IF(ISERROR(VLOOKUP(6,[1]作成!$H$497:$K$551,3,FALSE))," ",VLOOKUP(6,[1]作成!$H$497:$K$551,3,FALSE))</f>
        <v xml:space="preserve"> </v>
      </c>
      <c r="F48" s="26" t="str">
        <f>IF(ISERROR(VLOOKUP(7,[1]作成!$H$497:$K$551,3,FALSE))," ",VLOOKUP(7,[1]作成!$H$497:$K$551,3,FALSE))</f>
        <v xml:space="preserve"> </v>
      </c>
      <c r="G48" s="53"/>
      <c r="H48" s="46"/>
      <c r="I48" s="47"/>
      <c r="J48" s="61" t="s">
        <v>126</v>
      </c>
      <c r="K48" s="46"/>
      <c r="L48" s="47"/>
      <c r="M48" s="42" t="s">
        <v>116</v>
      </c>
      <c r="N48" s="48"/>
      <c r="O48" s="45"/>
      <c r="P48" s="94" t="str">
        <f>IF([1]人数!I21=0," ",[1]人数!I21)</f>
        <v xml:space="preserve"> </v>
      </c>
      <c r="Q48" s="95"/>
      <c r="R48" s="9" t="s">
        <v>26</v>
      </c>
    </row>
    <row r="49" spans="1:18" ht="17.25" customHeight="1">
      <c r="A49" s="77">
        <f>IF([1]人数!$F22=0," ",[1]人数!$F22)</f>
        <v>15</v>
      </c>
      <c r="B49" s="80" t="s">
        <v>17</v>
      </c>
      <c r="C49" s="83" t="str">
        <f>IF(ISERROR(VLOOKUP(1,[1]作成!$H$552:$K$606,3,FALSE))," ",VLOOKUP(1,[1]作成!$H$552:$K$606,3,FALSE))</f>
        <v>こぎつねごはん</v>
      </c>
      <c r="D49" s="86" t="str">
        <f>IF(ISERROR(VLOOKUP(2,[1]作成!$H$552:$K$606,4,FALSE))," ",VLOOKUP(2,[1]作成!$H$552:$K$606,4,FALSE))</f>
        <v>牛乳</v>
      </c>
      <c r="E49" s="89" t="str">
        <f>IF(ISERROR(VLOOKUP(3,[1]作成!$H$552:$K$606,3,FALSE))," ",VLOOKUP(3,[1]作成!$H$552:$K$606,3,FALSE))</f>
        <v>とりにくとじゃがいものてりあえ</v>
      </c>
      <c r="F49" s="90"/>
      <c r="G49" s="42" t="s">
        <v>64</v>
      </c>
      <c r="H49" s="59" t="s">
        <v>96</v>
      </c>
      <c r="I49" s="43" t="s">
        <v>67</v>
      </c>
      <c r="J49" s="42" t="s">
        <v>80</v>
      </c>
      <c r="K49" s="59" t="s">
        <v>88</v>
      </c>
      <c r="L49" s="56"/>
      <c r="M49" s="58" t="s">
        <v>129</v>
      </c>
      <c r="N49" s="44" t="s">
        <v>57</v>
      </c>
      <c r="O49" s="43"/>
      <c r="P49" s="16">
        <f>IF([1]計算!U16=0," ",[1]計算!U16)</f>
        <v>624.31900000000007</v>
      </c>
      <c r="Q49" s="17" t="s">
        <v>39</v>
      </c>
      <c r="R49" s="9" t="s">
        <v>19</v>
      </c>
    </row>
    <row r="50" spans="1:18" ht="17.25" customHeight="1">
      <c r="A50" s="78"/>
      <c r="B50" s="81"/>
      <c r="C50" s="84"/>
      <c r="D50" s="87"/>
      <c r="E50" s="91" t="str">
        <f>IF(ISERROR(VLOOKUP(4,[1]作成!$H$552:$K$606,3,FALSE))," ",VLOOKUP(4,[1]作成!$H$552:$K$606,3,FALSE))</f>
        <v>とうふとわかめのみそしる</v>
      </c>
      <c r="F50" s="92"/>
      <c r="G50" s="42" t="s">
        <v>108</v>
      </c>
      <c r="H50" s="42" t="s">
        <v>130</v>
      </c>
      <c r="I50" s="47"/>
      <c r="J50" s="42" t="s">
        <v>69</v>
      </c>
      <c r="K50" s="42" t="s">
        <v>90</v>
      </c>
      <c r="L50" s="47"/>
      <c r="M50" s="42" t="s">
        <v>58</v>
      </c>
      <c r="N50" s="46"/>
      <c r="O50" s="45"/>
      <c r="P50" s="16">
        <f>IF([1]計算!X16=0," ",[1]計算!X16)</f>
        <v>28.139449999999993</v>
      </c>
      <c r="Q50" s="21" t="s">
        <v>31</v>
      </c>
      <c r="R50" s="9" t="s">
        <v>34</v>
      </c>
    </row>
    <row r="51" spans="1:18" ht="17.25" customHeight="1">
      <c r="A51" s="78"/>
      <c r="B51" s="81"/>
      <c r="C51" s="84"/>
      <c r="D51" s="87"/>
      <c r="E51" s="91" t="str">
        <f>IF(ISERROR(VLOOKUP(5,[1]作成!$H$552:$K$606,3,FALSE))," ",VLOOKUP(5,[1]作成!$H$552:$K$606,3,FALSE))</f>
        <v xml:space="preserve"> </v>
      </c>
      <c r="F51" s="92"/>
      <c r="G51" s="42" t="s">
        <v>61</v>
      </c>
      <c r="H51" s="42" t="s">
        <v>65</v>
      </c>
      <c r="I51" s="47"/>
      <c r="J51" s="42" t="s">
        <v>131</v>
      </c>
      <c r="K51" s="42" t="s">
        <v>70</v>
      </c>
      <c r="L51" s="47"/>
      <c r="M51" s="42" t="s">
        <v>86</v>
      </c>
      <c r="N51" s="46"/>
      <c r="O51" s="45"/>
      <c r="P51" s="16">
        <f>IF([1]計算!Z16=0," ",[1]計算!Z16)</f>
        <v>17.668249999999993</v>
      </c>
      <c r="Q51" s="21" t="s">
        <v>21</v>
      </c>
      <c r="R51" s="9" t="s">
        <v>34</v>
      </c>
    </row>
    <row r="52" spans="1:18" ht="17.25" customHeight="1">
      <c r="A52" s="79"/>
      <c r="B52" s="82"/>
      <c r="C52" s="85"/>
      <c r="D52" s="88"/>
      <c r="E52" s="24" t="str">
        <f>IF(ISERROR(VLOOKUP(6,[1]作成!$H$552:$K$606,3,FALSE))," ",VLOOKUP(6,[1]作成!$H$552:$K$606,3,FALSE))</f>
        <v xml:space="preserve"> </v>
      </c>
      <c r="F52" s="26" t="str">
        <f>IF(ISERROR(VLOOKUP(7,[1]作成!$H$552:$K$606,3,FALSE))," ",VLOOKUP(7,[1]作成!$H$552:$K$606,3,FALSE))</f>
        <v xml:space="preserve"> </v>
      </c>
      <c r="G52" s="62" t="s">
        <v>95</v>
      </c>
      <c r="H52" s="62" t="s">
        <v>66</v>
      </c>
      <c r="I52" s="55"/>
      <c r="J52" s="61" t="s">
        <v>133</v>
      </c>
      <c r="K52" s="42" t="s">
        <v>71</v>
      </c>
      <c r="L52" s="55"/>
      <c r="M52" s="42" t="s">
        <v>60</v>
      </c>
      <c r="N52" s="52"/>
      <c r="O52" s="54"/>
      <c r="P52" s="94" t="str">
        <f>IF([1]人数!I22=0," ",[1]人数!I22)</f>
        <v xml:space="preserve"> </v>
      </c>
      <c r="Q52" s="95"/>
      <c r="R52" s="9" t="s">
        <v>37</v>
      </c>
    </row>
    <row r="53" spans="1:18" ht="17.25" customHeight="1">
      <c r="A53" s="77">
        <f>IF([1]人数!$F23=0," ",[1]人数!$F23)</f>
        <v>16</v>
      </c>
      <c r="B53" s="93" t="s">
        <v>22</v>
      </c>
      <c r="C53" s="83" t="str">
        <f>IF(ISERROR(VLOOKUP(1,[1]作成!$H$607:$K$661,3,FALSE))," ",VLOOKUP(1,[1]作成!$H$607:$K$661,3,FALSE))</f>
        <v>コッペパン</v>
      </c>
      <c r="D53" s="86" t="str">
        <f>IF(ISERROR(VLOOKUP(2,[1]作成!$H$607:$K$661,4,FALSE))," ",VLOOKUP(2,[1]作成!$H$607:$K$661,4,FALSE))</f>
        <v>牛乳</v>
      </c>
      <c r="E53" s="89" t="str">
        <f>IF(ISERROR(VLOOKUP(3,[1]作成!$H$607:$K$661,3,FALSE))," ",VLOOKUP(3,[1]作成!$H$607:$K$661,3,FALSE))</f>
        <v>ペンネペスカトーレ</v>
      </c>
      <c r="F53" s="90"/>
      <c r="G53" s="59" t="s">
        <v>84</v>
      </c>
      <c r="H53" s="59" t="s">
        <v>135</v>
      </c>
      <c r="I53" s="45"/>
      <c r="J53" s="42" t="s">
        <v>82</v>
      </c>
      <c r="K53" s="59" t="s">
        <v>69</v>
      </c>
      <c r="L53" s="45"/>
      <c r="M53" s="58" t="s">
        <v>72</v>
      </c>
      <c r="N53" s="42" t="s">
        <v>60</v>
      </c>
      <c r="O53" s="45"/>
      <c r="P53" s="16">
        <f>IF([1]計算!U17=0," ",[1]計算!U17)</f>
        <v>631.34059999999988</v>
      </c>
      <c r="Q53" s="17" t="s">
        <v>23</v>
      </c>
      <c r="R53" s="9" t="s">
        <v>37</v>
      </c>
    </row>
    <row r="54" spans="1:18" ht="17.25" customHeight="1">
      <c r="A54" s="78"/>
      <c r="B54" s="93"/>
      <c r="C54" s="84"/>
      <c r="D54" s="87"/>
      <c r="E54" s="91" t="str">
        <f>IF(ISERROR(VLOOKUP(4,[1]作成!$H$607:$K$661,3,FALSE))," ",VLOOKUP(4,[1]作成!$H$607:$K$661,3,FALSE))</f>
        <v>とうにゅうコーンチャウダー</v>
      </c>
      <c r="F54" s="92"/>
      <c r="G54" s="42" t="s">
        <v>61</v>
      </c>
      <c r="H54" s="42" t="s">
        <v>136</v>
      </c>
      <c r="I54" s="47"/>
      <c r="J54" s="42" t="s">
        <v>70</v>
      </c>
      <c r="K54" s="42" t="s">
        <v>80</v>
      </c>
      <c r="L54" s="45"/>
      <c r="M54" s="42" t="s">
        <v>157</v>
      </c>
      <c r="N54" s="42" t="s">
        <v>128</v>
      </c>
      <c r="O54" s="45"/>
      <c r="P54" s="16">
        <f>IF([1]計算!X17=0," ",[1]計算!X17)</f>
        <v>27.551860000000005</v>
      </c>
      <c r="Q54" s="21" t="s">
        <v>43</v>
      </c>
      <c r="R54" s="9" t="s">
        <v>44</v>
      </c>
    </row>
    <row r="55" spans="1:18" ht="17.25" customHeight="1">
      <c r="A55" s="78"/>
      <c r="B55" s="93"/>
      <c r="C55" s="84"/>
      <c r="D55" s="87"/>
      <c r="E55" s="91" t="str">
        <f>IF(ISERROR(VLOOKUP(5,[1]作成!$H$607:$K$661,3,FALSE))," ",VLOOKUP(5,[1]作成!$H$607:$K$661,3,FALSE))</f>
        <v>ジャム</v>
      </c>
      <c r="F55" s="92"/>
      <c r="G55" s="42" t="s">
        <v>85</v>
      </c>
      <c r="H55" s="42" t="s">
        <v>95</v>
      </c>
      <c r="I55" s="47"/>
      <c r="J55" s="42" t="s">
        <v>83</v>
      </c>
      <c r="K55" s="42" t="s">
        <v>92</v>
      </c>
      <c r="L55" s="47"/>
      <c r="M55" s="42" t="s">
        <v>138</v>
      </c>
      <c r="N55" s="42" t="s">
        <v>78</v>
      </c>
      <c r="O55" s="45"/>
      <c r="P55" s="16">
        <f>IF([1]計算!Z17=0," ",[1]計算!Z17)</f>
        <v>17.902519999999999</v>
      </c>
      <c r="Q55" s="21" t="s">
        <v>21</v>
      </c>
      <c r="R55" s="9" t="s">
        <v>19</v>
      </c>
    </row>
    <row r="56" spans="1:18" ht="17.25" customHeight="1">
      <c r="A56" s="79"/>
      <c r="B56" s="93"/>
      <c r="C56" s="85"/>
      <c r="D56" s="88"/>
      <c r="E56" s="25" t="str">
        <f>IF(ISERROR(VLOOKUP(6,[1]作成!$H$607:$K$661,3,FALSE))," ",VLOOKUP(6,[1]作成!$H$607:$K$661,3,FALSE))</f>
        <v xml:space="preserve"> </v>
      </c>
      <c r="F56" s="26" t="str">
        <f>IF(ISERROR(VLOOKUP(7,[1]作成!$H$607:$K$661,3,FALSE))," ",VLOOKUP(7,[1]作成!$H$607:$K$661,3,FALSE))</f>
        <v xml:space="preserve"> </v>
      </c>
      <c r="G56" s="61" t="s">
        <v>134</v>
      </c>
      <c r="H56" s="62" t="s">
        <v>137</v>
      </c>
      <c r="I56" s="55"/>
      <c r="J56" s="62" t="s">
        <v>81</v>
      </c>
      <c r="K56" s="62" t="s">
        <v>105</v>
      </c>
      <c r="L56" s="55"/>
      <c r="M56" s="62" t="s">
        <v>76</v>
      </c>
      <c r="N56" s="52"/>
      <c r="O56" s="45"/>
      <c r="P56" s="94" t="str">
        <f>IF([1]人数!I23=0," ",[1]人数!I23)</f>
        <v xml:space="preserve"> </v>
      </c>
      <c r="Q56" s="95"/>
      <c r="R56" s="9" t="s">
        <v>24</v>
      </c>
    </row>
    <row r="57" spans="1:18" ht="17.25" customHeight="1">
      <c r="A57" s="77">
        <f>IF([1]人数!$F24=0," ",[1]人数!$F24)</f>
        <v>17</v>
      </c>
      <c r="B57" s="93" t="s">
        <v>25</v>
      </c>
      <c r="C57" s="83" t="str">
        <f>IF(ISERROR(VLOOKUP(1,[1]作成!$H$662:$K$716,3,FALSE))," ",VLOOKUP(1,[1]作成!$H$662:$K$716,3,FALSE))</f>
        <v>ごはん</v>
      </c>
      <c r="D57" s="86" t="str">
        <f>IF(ISERROR(VLOOKUP(2,[1]作成!$H$662:$K$716,4,FALSE))," ",VLOOKUP(2,[1]作成!$H$662:$K$716,4,FALSE))</f>
        <v>牛乳</v>
      </c>
      <c r="E57" s="89" t="str">
        <f>IF(ISERROR(VLOOKUP(3,[1]作成!$H$662:$K$716,3,FALSE))," ",VLOOKUP(3,[1]作成!$H$662:$K$716,3,FALSE))</f>
        <v>ホキのピリからやき</v>
      </c>
      <c r="F57" s="90"/>
      <c r="G57" s="42" t="s">
        <v>61</v>
      </c>
      <c r="H57" s="42" t="s">
        <v>143</v>
      </c>
      <c r="I57" s="45"/>
      <c r="J57" s="42" t="s">
        <v>88</v>
      </c>
      <c r="K57" s="42" t="s">
        <v>139</v>
      </c>
      <c r="L57" s="45"/>
      <c r="M57" s="42" t="s">
        <v>97</v>
      </c>
      <c r="N57" s="65" t="s">
        <v>179</v>
      </c>
      <c r="O57" s="43"/>
      <c r="P57" s="16">
        <f>IF([1]計算!U18=0," ",[1]計算!U18)</f>
        <v>630.85699999999997</v>
      </c>
      <c r="Q57" s="17" t="s">
        <v>39</v>
      </c>
      <c r="R57" s="9" t="s">
        <v>42</v>
      </c>
    </row>
    <row r="58" spans="1:18" ht="17.25" customHeight="1">
      <c r="A58" s="78"/>
      <c r="B58" s="93"/>
      <c r="C58" s="84"/>
      <c r="D58" s="87"/>
      <c r="E58" s="91" t="str">
        <f>IF(ISERROR(VLOOKUP(4,[1]作成!$H$662:$K$716,3,FALSE))," ",VLOOKUP(4,[1]作成!$H$662:$K$716,3,FALSE))</f>
        <v>おでん</v>
      </c>
      <c r="F58" s="92"/>
      <c r="G58" s="42" t="s">
        <v>141</v>
      </c>
      <c r="H58" s="42" t="s">
        <v>144</v>
      </c>
      <c r="I58" s="45"/>
      <c r="J58" s="42" t="s">
        <v>82</v>
      </c>
      <c r="K58" s="42" t="s">
        <v>140</v>
      </c>
      <c r="L58" s="45"/>
      <c r="M58" s="42" t="s">
        <v>58</v>
      </c>
      <c r="N58" s="46"/>
      <c r="O58" s="45"/>
      <c r="P58" s="16">
        <f>IF([1]計算!X18=0," ",[1]計算!X18)</f>
        <v>26.639679999999995</v>
      </c>
      <c r="Q58" s="21" t="s">
        <v>31</v>
      </c>
      <c r="R58" s="9" t="s">
        <v>26</v>
      </c>
    </row>
    <row r="59" spans="1:18" ht="17.25" customHeight="1">
      <c r="A59" s="78"/>
      <c r="B59" s="93"/>
      <c r="C59" s="84"/>
      <c r="D59" s="87"/>
      <c r="E59" s="91" t="str">
        <f>IF(ISERROR(VLOOKUP(5,[1]作成!$H$662:$K$716,3,FALSE))," ",VLOOKUP(5,[1]作成!$H$662:$K$716,3,FALSE))</f>
        <v>くだもの</v>
      </c>
      <c r="F59" s="92"/>
      <c r="G59" s="42" t="s">
        <v>119</v>
      </c>
      <c r="H59" s="46"/>
      <c r="I59" s="45"/>
      <c r="J59" s="42" t="s">
        <v>103</v>
      </c>
      <c r="K59" s="46"/>
      <c r="L59" s="47"/>
      <c r="M59" s="42" t="s">
        <v>98</v>
      </c>
      <c r="N59" s="46"/>
      <c r="O59" s="45"/>
      <c r="P59" s="16">
        <f>IF([1]計算!Z18=0," ",[1]計算!Z18)</f>
        <v>16.930999999999997</v>
      </c>
      <c r="Q59" s="21" t="s">
        <v>31</v>
      </c>
      <c r="R59" s="9" t="s">
        <v>19</v>
      </c>
    </row>
    <row r="60" spans="1:18" ht="17.25" customHeight="1">
      <c r="A60" s="79"/>
      <c r="B60" s="93"/>
      <c r="C60" s="85"/>
      <c r="D60" s="88"/>
      <c r="E60" s="25" t="str">
        <f>IF(ISERROR(VLOOKUP(6,[1]作成!$H$662:$K$716,3,FALSE))," ",VLOOKUP(6,[1]作成!$H$662:$K$716,3,FALSE))</f>
        <v>ふりかけ</v>
      </c>
      <c r="F60" s="26" t="str">
        <f>IF(ISERROR(VLOOKUP(7,[1]作成!$H$662:$K$716,3,FALSE))," ",VLOOKUP(7,[1]作成!$H$662:$K$716,3,FALSE))</f>
        <v xml:space="preserve"> </v>
      </c>
      <c r="G60" s="61" t="s">
        <v>142</v>
      </c>
      <c r="H60" s="51"/>
      <c r="I60" s="54"/>
      <c r="J60" s="61" t="s">
        <v>69</v>
      </c>
      <c r="K60" s="51"/>
      <c r="L60" s="55"/>
      <c r="M60" s="62" t="s">
        <v>116</v>
      </c>
      <c r="N60" s="52"/>
      <c r="O60" s="54"/>
      <c r="P60" s="94" t="str">
        <f>IF([1]人数!I24=0," ",[1]人数!I24)</f>
        <v xml:space="preserve"> </v>
      </c>
      <c r="Q60" s="95"/>
      <c r="R60" s="9" t="s">
        <v>26</v>
      </c>
    </row>
    <row r="61" spans="1:18" ht="17.25" customHeight="1">
      <c r="A61" s="77">
        <f>IF([1]人数!$F25=0," ",[1]人数!$F25)</f>
        <v>18</v>
      </c>
      <c r="B61" s="93" t="s">
        <v>28</v>
      </c>
      <c r="C61" s="83" t="str">
        <f>IF(ISERROR(VLOOKUP(1,[1]作成!$H$717:$K$771,3,FALSE))," ",VLOOKUP(1,[1]作成!$H$717:$K$771,3,FALSE))</f>
        <v>ごはん</v>
      </c>
      <c r="D61" s="86" t="str">
        <f>IF(ISERROR(VLOOKUP(2,[1]作成!$H$717:$K$771,4,FALSE))," ",VLOOKUP(2,[1]作成!$H$717:$K$771,4,FALSE))</f>
        <v>牛乳</v>
      </c>
      <c r="E61" s="89" t="str">
        <f>IF(ISERROR(VLOOKUP(3,[1]作成!$H$717:$K$771,3,FALSE))," ",VLOOKUP(3,[1]作成!$H$717:$K$771,3,FALSE))</f>
        <v>よかたはべんのかわりあげ</v>
      </c>
      <c r="F61" s="90"/>
      <c r="G61" s="42" t="s">
        <v>61</v>
      </c>
      <c r="H61" s="46" t="s">
        <v>96</v>
      </c>
      <c r="I61" s="47"/>
      <c r="J61" s="42" t="s">
        <v>146</v>
      </c>
      <c r="K61" s="42" t="s">
        <v>148</v>
      </c>
      <c r="L61" s="45" t="s">
        <v>103</v>
      </c>
      <c r="M61" s="42" t="s">
        <v>97</v>
      </c>
      <c r="N61" s="42" t="s">
        <v>57</v>
      </c>
      <c r="O61" s="45"/>
      <c r="P61" s="16">
        <f>IF([1]計算!U19=0," ",[1]計算!U19)</f>
        <v>632.9513199999999</v>
      </c>
      <c r="Q61" s="17" t="s">
        <v>18</v>
      </c>
      <c r="R61" s="9" t="s">
        <v>24</v>
      </c>
    </row>
    <row r="62" spans="1:18" ht="17.25" customHeight="1">
      <c r="A62" s="78"/>
      <c r="B62" s="93"/>
      <c r="C62" s="84"/>
      <c r="D62" s="87"/>
      <c r="E62" s="91" t="str">
        <f>IF(ISERROR(VLOOKUP(4,[1]作成!$H$717:$K$771,3,FALSE))," ",VLOOKUP(4,[1]作成!$H$717:$K$771,3,FALSE))</f>
        <v>ごしきあえ</v>
      </c>
      <c r="F62" s="92"/>
      <c r="G62" s="42" t="s">
        <v>145</v>
      </c>
      <c r="H62" s="46"/>
      <c r="I62" s="47"/>
      <c r="J62" s="42" t="s">
        <v>105</v>
      </c>
      <c r="K62" s="42" t="s">
        <v>69</v>
      </c>
      <c r="L62" s="45" t="s">
        <v>89</v>
      </c>
      <c r="M62" s="42" t="s">
        <v>55</v>
      </c>
      <c r="N62" s="42" t="s">
        <v>58</v>
      </c>
      <c r="O62" s="45"/>
      <c r="P62" s="16">
        <f>IF([1]計算!X19=0," ",[1]計算!X19)</f>
        <v>22.835099999999994</v>
      </c>
      <c r="Q62" s="21" t="s">
        <v>45</v>
      </c>
      <c r="R62" s="9" t="s">
        <v>26</v>
      </c>
    </row>
    <row r="63" spans="1:18" ht="17.25" customHeight="1">
      <c r="A63" s="78"/>
      <c r="B63" s="93"/>
      <c r="C63" s="84"/>
      <c r="D63" s="87"/>
      <c r="E63" s="91" t="str">
        <f>IF(ISERROR(VLOOKUP(5,[1]作成!$H$717:$K$771,3,FALSE))," ",VLOOKUP(5,[1]作成!$H$717:$K$771,3,FALSE))</f>
        <v>みぞれだんごじる</v>
      </c>
      <c r="F63" s="92"/>
      <c r="G63" s="42" t="s">
        <v>63</v>
      </c>
      <c r="H63" s="46"/>
      <c r="I63" s="47"/>
      <c r="J63" s="42" t="s">
        <v>147</v>
      </c>
      <c r="K63" s="42" t="s">
        <v>109</v>
      </c>
      <c r="L63" s="45"/>
      <c r="M63" s="42" t="s">
        <v>128</v>
      </c>
      <c r="N63" s="42" t="s">
        <v>153</v>
      </c>
      <c r="O63" s="45"/>
      <c r="P63" s="16">
        <f>IF([1]計算!Z19=0," ",[1]計算!Z19)</f>
        <v>16.569440000000004</v>
      </c>
      <c r="Q63" s="21" t="s">
        <v>27</v>
      </c>
      <c r="R63" s="9" t="s">
        <v>26</v>
      </c>
    </row>
    <row r="64" spans="1:18" ht="17.25" customHeight="1">
      <c r="A64" s="79"/>
      <c r="B64" s="93"/>
      <c r="C64" s="85"/>
      <c r="D64" s="88"/>
      <c r="E64" s="25" t="str">
        <f>IF(ISERROR(VLOOKUP(6,[1]作成!$H$717:$K$771,3,FALSE))," ",VLOOKUP(6,[1]作成!$H$717:$K$771,3,FALSE))</f>
        <v xml:space="preserve"> </v>
      </c>
      <c r="F64" s="26" t="str">
        <f>IF(ISERROR(VLOOKUP(7,[1]作成!$H$717:$K$771,3,FALSE))," ",VLOOKUP(7,[1]作成!$H$717:$K$771,3,FALSE))</f>
        <v xml:space="preserve"> </v>
      </c>
      <c r="G64" s="61" t="s">
        <v>95</v>
      </c>
      <c r="H64" s="51"/>
      <c r="I64" s="55"/>
      <c r="J64" s="62" t="s">
        <v>69</v>
      </c>
      <c r="K64" s="62" t="s">
        <v>149</v>
      </c>
      <c r="L64" s="54"/>
      <c r="M64" s="62" t="s">
        <v>116</v>
      </c>
      <c r="N64" s="51"/>
      <c r="O64" s="54"/>
      <c r="P64" s="94" t="str">
        <f>IF([1]人数!I25=0," ",[1]人数!I25)</f>
        <v xml:space="preserve"> </v>
      </c>
      <c r="Q64" s="95"/>
      <c r="R64" s="9" t="s">
        <v>19</v>
      </c>
    </row>
    <row r="65" spans="1:18" ht="17.25" customHeight="1">
      <c r="A65" s="77">
        <f>IF([1]人数!$F26=0," ",[1]人数!$F26)</f>
        <v>19</v>
      </c>
      <c r="B65" s="93" t="s">
        <v>32</v>
      </c>
      <c r="C65" s="83" t="str">
        <f>IF(ISERROR(VLOOKUP(1,[1]作成!$H$772:$K$826,3,FALSE))," ",VLOOKUP(1,[1]作成!$H$772:$K$826,3,FALSE))</f>
        <v>ごはん</v>
      </c>
      <c r="D65" s="86" t="str">
        <f>IF(ISERROR(VLOOKUP(2,[1]作成!$H$772:$K$826,4,FALSE))," ",VLOOKUP(2,[1]作成!$H$772:$K$826,4,FALSE))</f>
        <v>牛乳</v>
      </c>
      <c r="E65" s="89" t="str">
        <f>IF(ISERROR(VLOOKUP(3,[1]作成!$H$772:$K$826,3,FALSE))," ",VLOOKUP(3,[1]作成!$H$772:$K$826,3,FALSE))</f>
        <v>ちゅうかどん</v>
      </c>
      <c r="F65" s="90"/>
      <c r="G65" s="42" t="s">
        <v>61</v>
      </c>
      <c r="H65" s="42" t="s">
        <v>135</v>
      </c>
      <c r="I65" s="60" t="s">
        <v>95</v>
      </c>
      <c r="J65" s="42" t="s">
        <v>88</v>
      </c>
      <c r="K65" s="42" t="s">
        <v>110</v>
      </c>
      <c r="L65" s="63" t="s">
        <v>102</v>
      </c>
      <c r="M65" s="42" t="s">
        <v>97</v>
      </c>
      <c r="N65" s="42" t="s">
        <v>151</v>
      </c>
      <c r="O65" s="45"/>
      <c r="P65" s="16">
        <f>IF([1]計算!U20=0," ",[1]計算!U20)</f>
        <v>639.32320000000004</v>
      </c>
      <c r="Q65" s="17" t="s">
        <v>18</v>
      </c>
      <c r="R65" s="9" t="s">
        <v>26</v>
      </c>
    </row>
    <row r="66" spans="1:18" ht="17.25" customHeight="1">
      <c r="A66" s="78"/>
      <c r="B66" s="93"/>
      <c r="C66" s="84"/>
      <c r="D66" s="87"/>
      <c r="E66" s="91" t="str">
        <f>IF(ISERROR(VLOOKUP(4,[1]作成!$H$772:$K$826,3,FALSE))," ",VLOOKUP(4,[1]作成!$H$772:$K$826,3,FALSE))</f>
        <v>だいずとこざかなのごまからめ</v>
      </c>
      <c r="F66" s="92"/>
      <c r="G66" s="42" t="s">
        <v>62</v>
      </c>
      <c r="H66" s="42" t="s">
        <v>136</v>
      </c>
      <c r="I66" s="63" t="s">
        <v>64</v>
      </c>
      <c r="J66" s="42" t="s">
        <v>82</v>
      </c>
      <c r="K66" s="42" t="s">
        <v>148</v>
      </c>
      <c r="L66" s="63" t="s">
        <v>80</v>
      </c>
      <c r="M66" s="42" t="s">
        <v>57</v>
      </c>
      <c r="N66" s="42" t="s">
        <v>116</v>
      </c>
      <c r="O66" s="45"/>
      <c r="P66" s="16">
        <f>IF([1]計算!X20=0," ",[1]計算!X20)</f>
        <v>30.609420000000004</v>
      </c>
      <c r="Q66" s="21" t="s">
        <v>35</v>
      </c>
      <c r="R66" s="9" t="s">
        <v>26</v>
      </c>
    </row>
    <row r="67" spans="1:18" ht="17.25" customHeight="1">
      <c r="A67" s="78"/>
      <c r="B67" s="93"/>
      <c r="C67" s="84"/>
      <c r="D67" s="87"/>
      <c r="E67" s="91" t="str">
        <f>IF(ISERROR(VLOOKUP(5,[1]作成!$H$772:$K$826,3,FALSE))," ",VLOOKUP(5,[1]作成!$H$772:$K$826,3,FALSE))</f>
        <v>こんさいのみそしる</v>
      </c>
      <c r="F67" s="92"/>
      <c r="G67" s="42" t="s">
        <v>143</v>
      </c>
      <c r="H67" s="42" t="s">
        <v>186</v>
      </c>
      <c r="I67" s="63" t="s">
        <v>66</v>
      </c>
      <c r="J67" s="42" t="s">
        <v>69</v>
      </c>
      <c r="K67" s="42" t="s">
        <v>81</v>
      </c>
      <c r="L67" s="63" t="s">
        <v>89</v>
      </c>
      <c r="M67" s="42" t="s">
        <v>86</v>
      </c>
      <c r="N67" s="42" t="s">
        <v>152</v>
      </c>
      <c r="O67" s="45"/>
      <c r="P67" s="16">
        <f>IF([1]計算!Z20=0," ",[1]計算!Z20)</f>
        <v>18.197740000000003</v>
      </c>
      <c r="Q67" s="21" t="s">
        <v>21</v>
      </c>
      <c r="R67" s="9" t="s">
        <v>19</v>
      </c>
    </row>
    <row r="68" spans="1:18" ht="17.25" customHeight="1">
      <c r="A68" s="79"/>
      <c r="B68" s="93"/>
      <c r="C68" s="85"/>
      <c r="D68" s="88"/>
      <c r="E68" s="25" t="str">
        <f>IF(ISERROR(VLOOKUP(6,[1]作成!$H$772:$K$826,3,FALSE))," ",VLOOKUP(6,[1]作成!$H$772:$K$826,3,FALSE))</f>
        <v xml:space="preserve"> </v>
      </c>
      <c r="F68" s="26" t="str">
        <f>IF(ISERROR(VLOOKUP(7,[1]作成!$H$772:$K$826,3,FALSE))," ",VLOOKUP(7,[1]作成!$H$772:$K$826,3,FALSE))</f>
        <v xml:space="preserve"> </v>
      </c>
      <c r="G68" s="61" t="s">
        <v>134</v>
      </c>
      <c r="H68" s="42" t="s">
        <v>150</v>
      </c>
      <c r="I68" s="55"/>
      <c r="J68" s="42" t="s">
        <v>70</v>
      </c>
      <c r="K68" s="42" t="s">
        <v>103</v>
      </c>
      <c r="L68" s="55"/>
      <c r="M68" s="42" t="s">
        <v>58</v>
      </c>
      <c r="N68" s="51"/>
      <c r="O68" s="54"/>
      <c r="P68" s="94" t="str">
        <f>IF([1]人数!I26=0," ",[1]人数!I26)</f>
        <v xml:space="preserve"> </v>
      </c>
      <c r="Q68" s="95"/>
      <c r="R68" s="9" t="s">
        <v>26</v>
      </c>
    </row>
    <row r="69" spans="1:18" ht="17.25" customHeight="1">
      <c r="A69" s="77">
        <f>IF([1]人数!$F27=0," ",[1]人数!$F27)</f>
        <v>22</v>
      </c>
      <c r="B69" s="80" t="s">
        <v>17</v>
      </c>
      <c r="C69" s="83" t="str">
        <f>IF(ISERROR(VLOOKUP(1,[1]作成!$H$827:$K$881,3,FALSE))," ",VLOOKUP(1,[1]作成!$H$827:$K$881,3,FALSE))</f>
        <v>ごはん</v>
      </c>
      <c r="D69" s="86" t="str">
        <f>IF(ISERROR(VLOOKUP(2,[1]作成!$H$827:$K$881,4,FALSE))," ",VLOOKUP(2,[1]作成!$H$827:$K$881,4,FALSE))</f>
        <v>牛乳</v>
      </c>
      <c r="E69" s="89" t="str">
        <f>IF(ISERROR(VLOOKUP(3,[1]作成!$H$827:$K$881,3,FALSE))," ",VLOOKUP(3,[1]作成!$H$827:$K$881,3,FALSE))</f>
        <v>あげギョウザ</v>
      </c>
      <c r="F69" s="90"/>
      <c r="G69" s="42" t="s">
        <v>61</v>
      </c>
      <c r="H69" s="44" t="s">
        <v>96</v>
      </c>
      <c r="I69" s="43"/>
      <c r="J69" s="58" t="s">
        <v>147</v>
      </c>
      <c r="K69" s="44" t="s">
        <v>132</v>
      </c>
      <c r="L69" s="43" t="s">
        <v>89</v>
      </c>
      <c r="M69" s="58" t="s">
        <v>97</v>
      </c>
      <c r="N69" s="42" t="s">
        <v>116</v>
      </c>
      <c r="O69" s="43"/>
      <c r="P69" s="16">
        <f>IF([1]計算!U21=0," ",[1]計算!U21)</f>
        <v>650.04319999999996</v>
      </c>
      <c r="Q69" s="17" t="s">
        <v>18</v>
      </c>
      <c r="R69" s="9" t="s">
        <v>37</v>
      </c>
    </row>
    <row r="70" spans="1:18" ht="17.25" customHeight="1">
      <c r="A70" s="78"/>
      <c r="B70" s="81"/>
      <c r="C70" s="84"/>
      <c r="D70" s="87"/>
      <c r="E70" s="91" t="str">
        <f>IF(ISERROR(VLOOKUP(4,[1]作成!$H$827:$K$881,3,FALSE))," ",VLOOKUP(4,[1]作成!$H$827:$K$881,3,FALSE))</f>
        <v>ナムル</v>
      </c>
      <c r="F70" s="92"/>
      <c r="G70" s="42" t="s">
        <v>154</v>
      </c>
      <c r="H70" s="46"/>
      <c r="I70" s="45"/>
      <c r="J70" s="42" t="s">
        <v>105</v>
      </c>
      <c r="K70" s="46" t="s">
        <v>148</v>
      </c>
      <c r="L70" s="45"/>
      <c r="M70" s="42" t="s">
        <v>57</v>
      </c>
      <c r="N70" s="42" t="s">
        <v>86</v>
      </c>
      <c r="O70" s="45"/>
      <c r="P70" s="16">
        <f>IF([1]計算!X21=0," ",[1]計算!X21)</f>
        <v>23.447219999999998</v>
      </c>
      <c r="Q70" s="21" t="s">
        <v>43</v>
      </c>
      <c r="R70" s="9" t="s">
        <v>26</v>
      </c>
    </row>
    <row r="71" spans="1:18" ht="17.25" customHeight="1">
      <c r="A71" s="78"/>
      <c r="B71" s="81"/>
      <c r="C71" s="84"/>
      <c r="D71" s="87"/>
      <c r="E71" s="91" t="str">
        <f>IF(ISERROR(VLOOKUP(5,[1]作成!$H$827:$K$881,3,FALSE))," ",VLOOKUP(5,[1]作成!$H$827:$K$881,3,FALSE))</f>
        <v>マーボーどうふ</v>
      </c>
      <c r="F71" s="92"/>
      <c r="G71" s="42" t="s">
        <v>62</v>
      </c>
      <c r="H71" s="46"/>
      <c r="I71" s="45"/>
      <c r="J71" s="42" t="s">
        <v>69</v>
      </c>
      <c r="K71" s="46" t="s">
        <v>88</v>
      </c>
      <c r="L71" s="45"/>
      <c r="M71" s="42" t="s">
        <v>58</v>
      </c>
      <c r="N71" s="46"/>
      <c r="O71" s="45"/>
      <c r="P71" s="16">
        <f>IF([1]計算!Z21=0," ",[1]計算!Z21)</f>
        <v>20.970639999999996</v>
      </c>
      <c r="Q71" s="21" t="s">
        <v>43</v>
      </c>
      <c r="R71" s="9" t="s">
        <v>19</v>
      </c>
    </row>
    <row r="72" spans="1:18" ht="17.25" customHeight="1">
      <c r="A72" s="79"/>
      <c r="B72" s="82"/>
      <c r="C72" s="85"/>
      <c r="D72" s="88"/>
      <c r="E72" s="24" t="str">
        <f>IF(ISERROR(VLOOKUP(6,[1]作成!$H$827:$K$881,3,FALSE))," ",VLOOKUP(6,[1]作成!$H$827:$K$881,3,FALSE))</f>
        <v xml:space="preserve"> </v>
      </c>
      <c r="F72" s="26" t="str">
        <f>IF(ISERROR(VLOOKUP(7,[1]作成!$H$827:$K$881,3,FALSE))," ",VLOOKUP(7,[1]作成!$H$827:$K$881,3,FALSE))</f>
        <v xml:space="preserve"> </v>
      </c>
      <c r="G72" s="61" t="s">
        <v>113</v>
      </c>
      <c r="H72" s="51"/>
      <c r="I72" s="54"/>
      <c r="J72" s="42" t="s">
        <v>70</v>
      </c>
      <c r="K72" s="51" t="s">
        <v>82</v>
      </c>
      <c r="L72" s="54"/>
      <c r="M72" s="61" t="s">
        <v>98</v>
      </c>
      <c r="N72" s="51"/>
      <c r="O72" s="54"/>
      <c r="P72" s="94" t="str">
        <f>IF([1]人数!I27=0," ",[1]人数!I27)</f>
        <v xml:space="preserve"> </v>
      </c>
      <c r="Q72" s="95"/>
      <c r="R72" s="9" t="s">
        <v>34</v>
      </c>
    </row>
    <row r="73" spans="1:18" ht="17.25" customHeight="1">
      <c r="A73" s="77">
        <f>IF([1]人数!$F28=0," ",[1]人数!$F28)</f>
        <v>23</v>
      </c>
      <c r="B73" s="93" t="s">
        <v>22</v>
      </c>
      <c r="C73" s="83" t="str">
        <f>IF(ISERROR(VLOOKUP(1,[1]作成!$H$882:$K$936,3,FALSE))," ",VLOOKUP(1,[1]作成!$H$882:$K$936,3,FALSE))</f>
        <v>ミルクしょくパン</v>
      </c>
      <c r="D73" s="86" t="str">
        <f>IF(ISERROR(VLOOKUP(2,[1]作成!$H$882:$K$936,4,FALSE))," ",VLOOKUP(2,[1]作成!$H$882:$K$936,4,FALSE))</f>
        <v>牛乳</v>
      </c>
      <c r="E73" s="89" t="str">
        <f>IF(ISERROR(VLOOKUP(3,[1]作成!$H$882:$K$936,3,FALSE))," ",VLOOKUP(3,[1]作成!$H$882:$K$936,3,FALSE))</f>
        <v>アッチのグラタン</v>
      </c>
      <c r="F73" s="90"/>
      <c r="G73" s="42" t="s">
        <v>61</v>
      </c>
      <c r="H73" s="42" t="s">
        <v>95</v>
      </c>
      <c r="I73" s="45"/>
      <c r="J73" s="58" t="s">
        <v>104</v>
      </c>
      <c r="K73" s="46" t="s">
        <v>69</v>
      </c>
      <c r="L73" s="45"/>
      <c r="M73" s="42" t="s">
        <v>156</v>
      </c>
      <c r="N73" s="42" t="s">
        <v>56</v>
      </c>
      <c r="O73" s="42" t="str">
        <f>[1]作成!BH74</f>
        <v xml:space="preserve"> </v>
      </c>
      <c r="P73" s="16">
        <f>IF([1]計算!U22=0," ",[1]計算!U22)</f>
        <v>619.89430000000016</v>
      </c>
      <c r="Q73" s="17" t="s">
        <v>18</v>
      </c>
      <c r="R73" s="9" t="s">
        <v>19</v>
      </c>
    </row>
    <row r="74" spans="1:18" ht="17.25" customHeight="1">
      <c r="A74" s="78"/>
      <c r="B74" s="93"/>
      <c r="C74" s="84"/>
      <c r="D74" s="87"/>
      <c r="E74" s="91" t="str">
        <f>IF(ISERROR(VLOOKUP(4,[1]作成!$H$882:$K$936,3,FALSE))," ",VLOOKUP(4,[1]作成!$H$882:$K$936,3,FALSE))</f>
        <v>のらねこスープ</v>
      </c>
      <c r="F74" s="92"/>
      <c r="G74" s="42" t="s">
        <v>100</v>
      </c>
      <c r="H74" s="46"/>
      <c r="I74" s="47"/>
      <c r="J74" s="42" t="s">
        <v>155</v>
      </c>
      <c r="K74" s="46" t="s">
        <v>70</v>
      </c>
      <c r="L74" s="45"/>
      <c r="M74" s="42" t="s">
        <v>58</v>
      </c>
      <c r="N74" s="42" t="s">
        <v>76</v>
      </c>
      <c r="O74" s="45"/>
      <c r="P74" s="16">
        <f>IF([1]計算!X22=0," ",[1]計算!X22)</f>
        <v>22.716159999999999</v>
      </c>
      <c r="Q74" s="21" t="s">
        <v>31</v>
      </c>
      <c r="R74" s="9" t="s">
        <v>37</v>
      </c>
    </row>
    <row r="75" spans="1:18" ht="17.25" customHeight="1">
      <c r="A75" s="78"/>
      <c r="B75" s="93"/>
      <c r="C75" s="84"/>
      <c r="D75" s="87"/>
      <c r="E75" s="91" t="str">
        <f>IF(ISERROR(VLOOKUP(5,[1]作成!$H$882:$K$936,3,FALSE))," ",VLOOKUP(5,[1]作成!$H$882:$K$936,3,FALSE))</f>
        <v>デザート</v>
      </c>
      <c r="F75" s="92"/>
      <c r="G75" s="42" t="s">
        <v>84</v>
      </c>
      <c r="H75" s="46"/>
      <c r="I75" s="47"/>
      <c r="J75" s="42" t="s">
        <v>92</v>
      </c>
      <c r="K75" s="46" t="s">
        <v>103</v>
      </c>
      <c r="L75" s="45"/>
      <c r="M75" s="42" t="s">
        <v>60</v>
      </c>
      <c r="N75" s="42" t="s">
        <v>121</v>
      </c>
      <c r="O75" s="45"/>
      <c r="P75" s="16">
        <f>IF([1]計算!Z22=0," ",[1]計算!Z22)</f>
        <v>20.061350000000001</v>
      </c>
      <c r="Q75" s="21" t="s">
        <v>27</v>
      </c>
      <c r="R75" s="9" t="s">
        <v>19</v>
      </c>
    </row>
    <row r="76" spans="1:18" ht="17.25" customHeight="1">
      <c r="A76" s="79"/>
      <c r="B76" s="93"/>
      <c r="C76" s="85"/>
      <c r="D76" s="88"/>
      <c r="E76" s="25" t="str">
        <f>IF(ISERROR(VLOOKUP(6,[1]作成!$H$882:$K$936,3,FALSE))," ",VLOOKUP(6,[1]作成!$H$882:$K$936,3,FALSE))</f>
        <v>チョコクリーム</v>
      </c>
      <c r="F76" s="26" t="str">
        <f>IF(ISERROR(VLOOKUP(7,[1]作成!$H$882:$K$936,3,FALSE))," ",VLOOKUP(7,[1]作成!$H$882:$K$936,3,FALSE))</f>
        <v xml:space="preserve"> </v>
      </c>
      <c r="G76" s="42" t="s">
        <v>62</v>
      </c>
      <c r="H76" s="51"/>
      <c r="I76" s="55"/>
      <c r="J76" s="61" t="s">
        <v>111</v>
      </c>
      <c r="K76" s="51" t="s">
        <v>68</v>
      </c>
      <c r="L76" s="55"/>
      <c r="M76" s="42" t="s">
        <v>78</v>
      </c>
      <c r="N76" s="42" t="s">
        <v>158</v>
      </c>
      <c r="O76" s="54"/>
      <c r="P76" s="94" t="str">
        <f>IF([1]人数!I28=0," ",[1]人数!I28)</f>
        <v>絵本のメニュー</v>
      </c>
      <c r="Q76" s="95"/>
      <c r="R76" s="9" t="s">
        <v>26</v>
      </c>
    </row>
    <row r="77" spans="1:18" ht="17.25" customHeight="1">
      <c r="A77" s="77">
        <f>IF([1]人数!$F29=0," ",[1]人数!$F29)</f>
        <v>24</v>
      </c>
      <c r="B77" s="93" t="s">
        <v>25</v>
      </c>
      <c r="C77" s="83" t="str">
        <f>IF(ISERROR(VLOOKUP(1,[1]作成!$H$937:$K$991,3,FALSE))," ",VLOOKUP(1,[1]作成!$H$937:$K$991,3,FALSE))</f>
        <v>わかめむぎごはん</v>
      </c>
      <c r="D77" s="86" t="str">
        <f>IF(ISERROR(VLOOKUP(2,[1]作成!$H$937:$K$991,4,FALSE))," ",VLOOKUP(2,[1]作成!$H$937:$K$991,4,FALSE))</f>
        <v>牛乳</v>
      </c>
      <c r="E77" s="89" t="str">
        <f>IF(ISERROR(VLOOKUP(3,[1]作成!$H$937:$K$991,3,FALSE))," ",VLOOKUP(3,[1]作成!$H$937:$K$991,3,FALSE))</f>
        <v>いかのカレーあげ</v>
      </c>
      <c r="F77" s="90"/>
      <c r="G77" s="58" t="s">
        <v>61</v>
      </c>
      <c r="H77" s="42" t="s">
        <v>162</v>
      </c>
      <c r="I77" s="43"/>
      <c r="J77" s="42" t="s">
        <v>88</v>
      </c>
      <c r="K77" s="42" t="s">
        <v>163</v>
      </c>
      <c r="L77" s="60" t="s">
        <v>165</v>
      </c>
      <c r="M77" s="59" t="s">
        <v>159</v>
      </c>
      <c r="N77" s="59" t="s">
        <v>58</v>
      </c>
      <c r="O77" s="43"/>
      <c r="P77" s="16">
        <f>IF([1]計算!U23=0," ",[1]計算!U23)</f>
        <v>694.88469999999973</v>
      </c>
      <c r="Q77" s="17" t="s">
        <v>39</v>
      </c>
      <c r="R77" s="9" t="s">
        <v>24</v>
      </c>
    </row>
    <row r="78" spans="1:18" ht="17.25" customHeight="1">
      <c r="A78" s="78"/>
      <c r="B78" s="93"/>
      <c r="C78" s="84"/>
      <c r="D78" s="87"/>
      <c r="E78" s="91" t="str">
        <f>IF(ISERROR(VLOOKUP(4,[1]作成!$H$937:$K$991,3,FALSE))," ",VLOOKUP(4,[1]作成!$H$937:$K$991,3,FALSE))</f>
        <v>ごぼうサラダ</v>
      </c>
      <c r="F78" s="92"/>
      <c r="G78" s="42" t="s">
        <v>134</v>
      </c>
      <c r="H78" s="42" t="s">
        <v>64</v>
      </c>
      <c r="I78" s="45"/>
      <c r="J78" s="42" t="s">
        <v>102</v>
      </c>
      <c r="K78" s="42" t="s">
        <v>69</v>
      </c>
      <c r="L78" s="45"/>
      <c r="M78" s="42" t="s">
        <v>86</v>
      </c>
      <c r="N78" s="42" t="s">
        <v>74</v>
      </c>
      <c r="O78" s="45"/>
      <c r="P78" s="16">
        <f>IF([1]計算!X23=0," ",[1]計算!X23)</f>
        <v>28.906070000000007</v>
      </c>
      <c r="Q78" s="21" t="s">
        <v>27</v>
      </c>
      <c r="R78" s="9" t="s">
        <v>26</v>
      </c>
    </row>
    <row r="79" spans="1:18" ht="17.25" customHeight="1">
      <c r="A79" s="78"/>
      <c r="B79" s="93"/>
      <c r="C79" s="84"/>
      <c r="D79" s="87"/>
      <c r="E79" s="91" t="str">
        <f>IF(ISERROR(VLOOKUP(5,[1]作成!$H$937:$K$991,3,FALSE))," ",VLOOKUP(5,[1]作成!$H$937:$K$991,3,FALSE))</f>
        <v>かやくたまごうどん</v>
      </c>
      <c r="F79" s="92"/>
      <c r="G79" s="42" t="s">
        <v>161</v>
      </c>
      <c r="H79" s="42" t="s">
        <v>63</v>
      </c>
      <c r="I79" s="45"/>
      <c r="J79" s="42" t="s">
        <v>101</v>
      </c>
      <c r="K79" s="42" t="s">
        <v>70</v>
      </c>
      <c r="L79" s="45"/>
      <c r="M79" s="42" t="s">
        <v>55</v>
      </c>
      <c r="N79" s="42" t="s">
        <v>160</v>
      </c>
      <c r="O79" s="45"/>
      <c r="P79" s="16">
        <f>IF([1]計算!Z23=0," ",[1]計算!Z23)</f>
        <v>20.901139999999998</v>
      </c>
      <c r="Q79" s="21" t="s">
        <v>31</v>
      </c>
      <c r="R79" s="9" t="s">
        <v>24</v>
      </c>
    </row>
    <row r="80" spans="1:18" ht="17.25" customHeight="1">
      <c r="A80" s="79"/>
      <c r="B80" s="93"/>
      <c r="C80" s="85"/>
      <c r="D80" s="88"/>
      <c r="E80" s="25" t="str">
        <f>IF(ISERROR(VLOOKUP(6,[1]作成!$H$937:$K$991,3,FALSE))," ",VLOOKUP(6,[1]作成!$H$937:$K$991,3,FALSE))</f>
        <v xml:space="preserve"> </v>
      </c>
      <c r="F80" s="26" t="str">
        <f>IF(ISERROR(VLOOKUP(7,[1]作成!$H$937:$K$991,3,FALSE))," ",VLOOKUP(7,[1]作成!$H$937:$K$991,3,FALSE))</f>
        <v xml:space="preserve"> </v>
      </c>
      <c r="G80" s="42" t="s">
        <v>95</v>
      </c>
      <c r="H80" s="51"/>
      <c r="I80" s="54"/>
      <c r="J80" s="42" t="s">
        <v>92</v>
      </c>
      <c r="K80" s="62" t="s">
        <v>105</v>
      </c>
      <c r="L80" s="54"/>
      <c r="M80" s="61" t="s">
        <v>57</v>
      </c>
      <c r="N80" s="51"/>
      <c r="O80" s="54"/>
      <c r="P80" s="94" t="str">
        <f>IF([1]人数!I29=0," ",[1]人数!I29)</f>
        <v xml:space="preserve"> </v>
      </c>
      <c r="Q80" s="95"/>
      <c r="R80" s="9" t="s">
        <v>26</v>
      </c>
    </row>
    <row r="81" spans="1:18" ht="17.25" customHeight="1">
      <c r="A81" s="77">
        <f>IF([1]人数!$F30=0," ",[1]人数!$F30)</f>
        <v>25</v>
      </c>
      <c r="B81" s="93" t="s">
        <v>28</v>
      </c>
      <c r="C81" s="83" t="str">
        <f>IF(ISERROR(VLOOKUP(1,[1]作成!$H$992:$K$1036,3,FALSE))," ",VLOOKUP(1,[1]作成!$H$992:$K$1036,3,FALSE))</f>
        <v>ごはん</v>
      </c>
      <c r="D81" s="86" t="str">
        <f>IF(ISERROR(VLOOKUP(2,[1]作成!$H$992:$K$1046,4,FALSE))," ",VLOOKUP(2,[1]作成!$H$992:$K$1046,4,FALSE))</f>
        <v>牛乳</v>
      </c>
      <c r="E81" s="89" t="str">
        <f>IF(ISERROR(VLOOKUP(3,[1]作成!$H$992:$K$1036,3,FALSE))," ",VLOOKUP(3,[1]作成!$H$992:$K$1036,3,FALSE))</f>
        <v>さばのみそに</v>
      </c>
      <c r="F81" s="90"/>
      <c r="G81" s="58" t="s">
        <v>61</v>
      </c>
      <c r="H81" s="44" t="s">
        <v>112</v>
      </c>
      <c r="I81" s="43"/>
      <c r="J81" s="58" t="s">
        <v>88</v>
      </c>
      <c r="K81" s="42" t="s">
        <v>69</v>
      </c>
      <c r="L81" s="43" t="s">
        <v>104</v>
      </c>
      <c r="M81" s="42" t="s">
        <v>97</v>
      </c>
      <c r="N81" s="44" t="s">
        <v>152</v>
      </c>
      <c r="O81" s="43"/>
      <c r="P81" s="16">
        <f>IF([1]計算!U24=0," ",[1]計算!U24)</f>
        <v>686.07900000000006</v>
      </c>
      <c r="Q81" s="17" t="s">
        <v>46</v>
      </c>
      <c r="R81" s="9" t="s">
        <v>24</v>
      </c>
    </row>
    <row r="82" spans="1:18" ht="17.25" customHeight="1">
      <c r="A82" s="78"/>
      <c r="B82" s="93"/>
      <c r="C82" s="84"/>
      <c r="D82" s="87"/>
      <c r="E82" s="91" t="str">
        <f>IF(ISERROR(VLOOKUP(4,[1]作成!$H$992:$K$1036,3,FALSE))," ",VLOOKUP(4,[1]作成!$H$992:$K$1036,3,FALSE))</f>
        <v>はりはりづけ</v>
      </c>
      <c r="F82" s="92"/>
      <c r="G82" s="42" t="s">
        <v>107</v>
      </c>
      <c r="H82" s="46"/>
      <c r="I82" s="45"/>
      <c r="J82" s="42" t="s">
        <v>89</v>
      </c>
      <c r="K82" s="42" t="s">
        <v>105</v>
      </c>
      <c r="L82" s="45" t="s">
        <v>89</v>
      </c>
      <c r="M82" s="42" t="s">
        <v>58</v>
      </c>
      <c r="N82" s="46"/>
      <c r="O82" s="45"/>
      <c r="P82" s="16">
        <f>IF([1]計算!X24=0," ",[1]計算!X24)</f>
        <v>25.23950000000001</v>
      </c>
      <c r="Q82" s="21" t="s">
        <v>31</v>
      </c>
      <c r="R82" s="9" t="s">
        <v>26</v>
      </c>
    </row>
    <row r="83" spans="1:18" ht="17.25" customHeight="1">
      <c r="A83" s="78"/>
      <c r="B83" s="93"/>
      <c r="C83" s="84"/>
      <c r="D83" s="87"/>
      <c r="E83" s="91" t="str">
        <f>IF(ISERROR(VLOOKUP(5,[1]作成!$H$992:$K$1036,3,FALSE))," ",VLOOKUP(5,[1]作成!$H$992:$K$1036,3,FALSE))</f>
        <v>いもっこじる</v>
      </c>
      <c r="F83" s="92"/>
      <c r="G83" s="42" t="s">
        <v>66</v>
      </c>
      <c r="H83" s="46"/>
      <c r="I83" s="45"/>
      <c r="J83" s="42" t="s">
        <v>109</v>
      </c>
      <c r="K83" s="42" t="s">
        <v>164</v>
      </c>
      <c r="L83" s="45"/>
      <c r="M83" s="42" t="s">
        <v>59</v>
      </c>
      <c r="N83" s="46"/>
      <c r="O83" s="45"/>
      <c r="P83" s="16">
        <f>IF([1]計算!Z24=0," ",[1]計算!Z24)</f>
        <v>24.662500000000009</v>
      </c>
      <c r="Q83" s="21" t="s">
        <v>31</v>
      </c>
      <c r="R83" s="9" t="s">
        <v>37</v>
      </c>
    </row>
    <row r="84" spans="1:18" ht="17.25" customHeight="1">
      <c r="A84" s="79"/>
      <c r="B84" s="93"/>
      <c r="C84" s="85"/>
      <c r="D84" s="88"/>
      <c r="E84" s="25" t="str">
        <f>IF(ISERROR(VLOOKUP(6,[1]作成!$H$992:$K$1036,3,FALSE))," ",VLOOKUP(6,[1]作成!$H$992:$K$1036,3,FALSE))</f>
        <v xml:space="preserve"> </v>
      </c>
      <c r="F84" s="26" t="str">
        <f>IF(ISERROR(VLOOKUP(7,[1]作成!$H$992:$K$1036,3,FALSE))," ",VLOOKUP(7,[1]作成!$H$992:$K$1036,3,FALSE))</f>
        <v xml:space="preserve"> </v>
      </c>
      <c r="G84" s="42" t="s">
        <v>118</v>
      </c>
      <c r="H84" s="51"/>
      <c r="I84" s="54"/>
      <c r="J84" s="61" t="s">
        <v>147</v>
      </c>
      <c r="K84" s="42" t="s">
        <v>187</v>
      </c>
      <c r="L84" s="54"/>
      <c r="M84" s="42" t="s">
        <v>116</v>
      </c>
      <c r="N84" s="51"/>
      <c r="O84" s="54"/>
      <c r="P84" s="94" t="str">
        <f>IF([1]人数!I30=0," ",[1]人数!I30)</f>
        <v xml:space="preserve"> </v>
      </c>
      <c r="Q84" s="95"/>
      <c r="R84" s="9" t="s">
        <v>19</v>
      </c>
    </row>
    <row r="85" spans="1:18" ht="17.25" customHeight="1">
      <c r="A85" s="77">
        <f>IF([1]人数!$F31=0," ",[1]人数!$F31)</f>
        <v>26</v>
      </c>
      <c r="B85" s="93" t="s">
        <v>32</v>
      </c>
      <c r="C85" s="83" t="str">
        <f>IF(ISERROR(VLOOKUP(1,[1]作成!$H$1037:$K$1101,3,FALSE))," ",VLOOKUP(1,[1]作成!$H$1037:$K$1101,3,FALSE))</f>
        <v>ナン</v>
      </c>
      <c r="D85" s="86" t="str">
        <f>IF(ISERROR(VLOOKUP(2,[1]作成!$H$1047:$K$1101,4,FALSE))," ",VLOOKUP(2,[1]作成!$H$1047:$K$1101,4,FALSE))</f>
        <v>牛乳</v>
      </c>
      <c r="E85" s="89" t="str">
        <f>IF(ISERROR(VLOOKUP(3,[1]作成!$H$1037:$K$1101,3,FALSE))," ",VLOOKUP(3,[1]作成!$H$1037:$K$1101,3,FALSE))</f>
        <v>キーマカレー</v>
      </c>
      <c r="F85" s="90"/>
      <c r="G85" s="58" t="s">
        <v>61</v>
      </c>
      <c r="H85" s="44"/>
      <c r="I85" s="43"/>
      <c r="J85" s="42" t="s">
        <v>88</v>
      </c>
      <c r="K85" s="59" t="s">
        <v>81</v>
      </c>
      <c r="L85" s="43" t="s">
        <v>123</v>
      </c>
      <c r="M85" s="58" t="s">
        <v>166</v>
      </c>
      <c r="N85" s="42" t="s">
        <v>121</v>
      </c>
      <c r="O85" s="43"/>
      <c r="P85" s="16">
        <f>IF([1]計算!U25=0," ",[1]計算!U25)</f>
        <v>632.86240000000009</v>
      </c>
      <c r="Q85" s="17" t="s">
        <v>39</v>
      </c>
      <c r="R85" s="9" t="s">
        <v>26</v>
      </c>
    </row>
    <row r="86" spans="1:18" ht="17.25" customHeight="1">
      <c r="A86" s="78"/>
      <c r="B86" s="93"/>
      <c r="C86" s="84"/>
      <c r="D86" s="87"/>
      <c r="E86" s="91" t="str">
        <f>IF(ISERROR(VLOOKUP(4,[1]作成!$H$1037:$K$1101,3,FALSE))," ",VLOOKUP(4,[1]作成!$H$1037:$K$1101,3,FALSE))</f>
        <v>やさいスープ</v>
      </c>
      <c r="F86" s="92"/>
      <c r="G86" s="42" t="s">
        <v>95</v>
      </c>
      <c r="H86" s="46"/>
      <c r="I86" s="45"/>
      <c r="J86" s="42" t="s">
        <v>82</v>
      </c>
      <c r="K86" s="42" t="s">
        <v>103</v>
      </c>
      <c r="L86" s="45" t="s">
        <v>125</v>
      </c>
      <c r="M86" s="42" t="s">
        <v>57</v>
      </c>
      <c r="N86" s="42" t="s">
        <v>58</v>
      </c>
      <c r="O86" s="45"/>
      <c r="P86" s="16">
        <f>IF([1]計算!X25=0," ",[1]計算!X25)</f>
        <v>25.258640000000007</v>
      </c>
      <c r="Q86" s="21" t="s">
        <v>31</v>
      </c>
      <c r="R86" s="9" t="s">
        <v>26</v>
      </c>
    </row>
    <row r="87" spans="1:18" ht="17.25" customHeight="1">
      <c r="A87" s="78"/>
      <c r="B87" s="93"/>
      <c r="C87" s="84"/>
      <c r="D87" s="87"/>
      <c r="E87" s="91" t="str">
        <f>IF(ISERROR(VLOOKUP(5,[1]作成!$H$1037:$K$1101,3,FALSE))," ",VLOOKUP(5,[1]作成!$H$1037:$K$1101,3,FALSE))</f>
        <v>フルーツあんにん</v>
      </c>
      <c r="F87" s="92"/>
      <c r="G87" s="42" t="s">
        <v>62</v>
      </c>
      <c r="H87" s="46"/>
      <c r="I87" s="45"/>
      <c r="J87" s="42" t="s">
        <v>70</v>
      </c>
      <c r="K87" s="42" t="s">
        <v>68</v>
      </c>
      <c r="L87" s="45" t="s">
        <v>124</v>
      </c>
      <c r="M87" s="42" t="s">
        <v>167</v>
      </c>
      <c r="N87" s="42" t="s">
        <v>169</v>
      </c>
      <c r="O87" s="45"/>
      <c r="P87" s="16">
        <f>IF([1]計算!Z25=0," ",[1]計算!Z25)</f>
        <v>17.378679999999999</v>
      </c>
      <c r="Q87" s="21" t="s">
        <v>35</v>
      </c>
      <c r="R87" s="9" t="s">
        <v>26</v>
      </c>
    </row>
    <row r="88" spans="1:18" ht="17.25" customHeight="1">
      <c r="A88" s="79"/>
      <c r="B88" s="93"/>
      <c r="C88" s="85"/>
      <c r="D88" s="88"/>
      <c r="E88" s="25" t="str">
        <f>IF(ISERROR(VLOOKUP(6,[1]作成!$H$1037:$K$1101,3,FALSE))," ",VLOOKUP(6,[1]作成!$H$1037:$K$1101,3,FALSE))</f>
        <v xml:space="preserve"> </v>
      </c>
      <c r="F88" s="26" t="str">
        <f>IF(ISERROR(VLOOKUP(7,[1]作成!$H$1037:$K$1101,3,FALSE))," ",VLOOKUP(7,[1]作成!$H$1037:$K$1101,3,FALSE))</f>
        <v xml:space="preserve"> </v>
      </c>
      <c r="G88" s="61" t="s">
        <v>85</v>
      </c>
      <c r="H88" s="51"/>
      <c r="I88" s="54"/>
      <c r="J88" s="61" t="s">
        <v>69</v>
      </c>
      <c r="K88" s="62" t="s">
        <v>105</v>
      </c>
      <c r="L88" s="54"/>
      <c r="M88" s="62" t="s">
        <v>168</v>
      </c>
      <c r="N88" s="62" t="s">
        <v>58</v>
      </c>
      <c r="O88" s="54"/>
      <c r="P88" s="94" t="str">
        <f>IF([1]人数!I31=0," ",[1]人数!I31)</f>
        <v xml:space="preserve"> </v>
      </c>
      <c r="Q88" s="95"/>
      <c r="R88" s="9" t="s">
        <v>29</v>
      </c>
    </row>
    <row r="89" spans="1:18" ht="17.25" customHeight="1">
      <c r="A89" s="77">
        <f>IF([1]人数!$F32=0," ",[1]人数!$F32)</f>
        <v>29</v>
      </c>
      <c r="B89" s="80" t="s">
        <v>17</v>
      </c>
      <c r="C89" s="83" t="str">
        <f>IF(ISERROR(VLOOKUP(1,[1]作成!$H$1102:$K$1156,3,FALSE))," ",VLOOKUP(1,[1]作成!$H$1102:$K$1156,3,FALSE))</f>
        <v>ごはん</v>
      </c>
      <c r="D89" s="86" t="str">
        <f>IF(ISERROR(VLOOKUP(2,[1]作成!$H$1102:$K$1156,4,FALSE))," ",VLOOKUP(2,[1]作成!$H$1102:$K$1156,4,FALSE))</f>
        <v>牛乳</v>
      </c>
      <c r="E89" s="89" t="str">
        <f>IF(ISERROR(VLOOKUP(3,[1]作成!$H$1102:$K$1156,3,FALSE))," ",VLOOKUP(3,[1]作成!$H$1102:$K$1156,3,FALSE))</f>
        <v>とりにくのたつたあげ</v>
      </c>
      <c r="F89" s="90"/>
      <c r="G89" s="42" t="s">
        <v>61</v>
      </c>
      <c r="H89" s="42" t="s">
        <v>64</v>
      </c>
      <c r="I89" s="43"/>
      <c r="J89" s="42" t="s">
        <v>88</v>
      </c>
      <c r="K89" s="42" t="s">
        <v>171</v>
      </c>
      <c r="L89" s="60" t="s">
        <v>147</v>
      </c>
      <c r="M89" s="42" t="s">
        <v>97</v>
      </c>
      <c r="N89" s="42" t="str">
        <f>[1]作成!BG90</f>
        <v xml:space="preserve"> </v>
      </c>
      <c r="O89" s="42"/>
      <c r="P89" s="16">
        <f>IF([1]計算!U26=0," ",[1]計算!U26)</f>
        <v>656.27099999999996</v>
      </c>
      <c r="Q89" s="17" t="s">
        <v>36</v>
      </c>
      <c r="R89" s="9" t="s">
        <v>34</v>
      </c>
    </row>
    <row r="90" spans="1:18" ht="17.25" customHeight="1">
      <c r="A90" s="78"/>
      <c r="B90" s="81"/>
      <c r="C90" s="84"/>
      <c r="D90" s="87"/>
      <c r="E90" s="91" t="str">
        <f>IF(ISERROR(VLOOKUP(4,[1]作成!$H$1102:$K$1156,3,FALSE))," ",VLOOKUP(4,[1]作成!$H$1102:$K$1156,3,FALSE))</f>
        <v>こうやどうふのオイスターいため</v>
      </c>
      <c r="F90" s="92"/>
      <c r="G90" s="42" t="s">
        <v>95</v>
      </c>
      <c r="H90" s="42" t="s">
        <v>66</v>
      </c>
      <c r="I90" s="45"/>
      <c r="J90" s="42" t="s">
        <v>81</v>
      </c>
      <c r="K90" s="42" t="s">
        <v>82</v>
      </c>
      <c r="L90" s="63" t="s">
        <v>80</v>
      </c>
      <c r="M90" s="42" t="s">
        <v>86</v>
      </c>
      <c r="N90" s="42"/>
      <c r="O90" s="42"/>
      <c r="P90" s="16">
        <f>IF([1]計算!X26=0," ",[1]計算!X26)</f>
        <v>29.597249999999999</v>
      </c>
      <c r="Q90" s="21" t="s">
        <v>35</v>
      </c>
      <c r="R90" s="9" t="s">
        <v>34</v>
      </c>
    </row>
    <row r="91" spans="1:18" ht="17.25" customHeight="1">
      <c r="A91" s="78"/>
      <c r="B91" s="81"/>
      <c r="C91" s="84"/>
      <c r="D91" s="87"/>
      <c r="E91" s="91" t="str">
        <f>IF(ISERROR(VLOOKUP(5,[1]作成!$H$1102:$K$1156,3,FALSE))," ",VLOOKUP(5,[1]作成!$H$1102:$K$1156,3,FALSE))</f>
        <v>みそワンタンスープ</v>
      </c>
      <c r="F91" s="92"/>
      <c r="G91" s="42" t="s">
        <v>173</v>
      </c>
      <c r="H91" s="46"/>
      <c r="I91" s="45"/>
      <c r="J91" s="42" t="s">
        <v>170</v>
      </c>
      <c r="K91" s="42" t="s">
        <v>69</v>
      </c>
      <c r="L91" s="63" t="s">
        <v>172</v>
      </c>
      <c r="M91" s="42" t="s">
        <v>57</v>
      </c>
      <c r="N91" s="42"/>
      <c r="O91" s="42"/>
      <c r="P91" s="16">
        <f>IF([1]計算!Z26=0," ",[1]計算!Z26)</f>
        <v>20.360249999999997</v>
      </c>
      <c r="Q91" s="21" t="s">
        <v>35</v>
      </c>
      <c r="R91" s="9" t="s">
        <v>19</v>
      </c>
    </row>
    <row r="92" spans="1:18" ht="17.25" customHeight="1">
      <c r="A92" s="79"/>
      <c r="B92" s="82"/>
      <c r="C92" s="85"/>
      <c r="D92" s="88"/>
      <c r="E92" s="24" t="str">
        <f>IF(ISERROR(VLOOKUP(6,[1]作成!$H$1102:$K$1156,3,FALSE))," ",VLOOKUP(6,[1]作成!$H$1102:$K$1156,3,FALSE))</f>
        <v xml:space="preserve"> </v>
      </c>
      <c r="F92" s="26" t="str">
        <f>IF(ISERROR(VLOOKUP(7,[1]作成!$H$1102:$K$1156,3,FALSE))," ",VLOOKUP(7,[1]作成!$H$1102:$K$1156,3,FALSE))</f>
        <v xml:space="preserve"> </v>
      </c>
      <c r="G92" s="42" t="s">
        <v>62</v>
      </c>
      <c r="H92" s="51"/>
      <c r="I92" s="54"/>
      <c r="J92" s="61" t="s">
        <v>70</v>
      </c>
      <c r="K92" s="62" t="s">
        <v>68</v>
      </c>
      <c r="L92" s="64" t="s">
        <v>89</v>
      </c>
      <c r="M92" s="62" t="s">
        <v>58</v>
      </c>
      <c r="N92" s="62"/>
      <c r="O92" s="64"/>
      <c r="P92" s="94" t="str">
        <f>IF([1]人数!I32=0," ",[1]人数!I32)</f>
        <v xml:space="preserve"> </v>
      </c>
      <c r="Q92" s="95"/>
      <c r="R92" s="9" t="s">
        <v>34</v>
      </c>
    </row>
    <row r="93" spans="1:18" ht="17.25" customHeight="1">
      <c r="A93" s="77">
        <f>IF([1]人数!$F33=0," ",[1]人数!$F33)</f>
        <v>30</v>
      </c>
      <c r="B93" s="93" t="s">
        <v>22</v>
      </c>
      <c r="C93" s="96" t="s">
        <v>52</v>
      </c>
      <c r="D93" s="86" t="str">
        <f>IF(ISERROR(VLOOKUP(2,[1]作成!$H$1157:$K$1211,4,FALSE))," ",VLOOKUP(2,[1]作成!$H$1157:$K$1211,4,FALSE))</f>
        <v>牛乳</v>
      </c>
      <c r="E93" s="89" t="str">
        <f>IF(ISERROR(VLOOKUP(3,[1]作成!$H$1157:$K$1211,3,FALSE))," ",VLOOKUP(3,[1]作成!$H$1157:$K$1211,3,FALSE))</f>
        <v>ツナマヨたまご</v>
      </c>
      <c r="F93" s="90"/>
      <c r="G93" s="59" t="s">
        <v>61</v>
      </c>
      <c r="H93" s="42" t="s">
        <v>136</v>
      </c>
      <c r="I93" s="43"/>
      <c r="J93" s="42" t="s">
        <v>70</v>
      </c>
      <c r="K93" s="42" t="s">
        <v>80</v>
      </c>
      <c r="L93" s="45"/>
      <c r="M93" s="42" t="s">
        <v>114</v>
      </c>
      <c r="N93" s="42" t="s">
        <v>106</v>
      </c>
      <c r="O93" s="42" t="s">
        <v>55</v>
      </c>
      <c r="P93" s="16">
        <f>IF([1]計算!U27=0," ",[1]計算!U27)</f>
        <v>692.2267599999999</v>
      </c>
      <c r="Q93" s="17" t="s">
        <v>46</v>
      </c>
      <c r="R93" s="9" t="s">
        <v>24</v>
      </c>
    </row>
    <row r="94" spans="1:18" ht="17.25" customHeight="1">
      <c r="A94" s="78"/>
      <c r="B94" s="93"/>
      <c r="C94" s="84"/>
      <c r="D94" s="87"/>
      <c r="E94" s="91" t="str">
        <f>IF(ISERROR(VLOOKUP(4,[1]作成!$H$1157:$K$1211,3,FALSE))," ",VLOOKUP(4,[1]作成!$H$1157:$K$1211,3,FALSE))</f>
        <v>カレーソテー</v>
      </c>
      <c r="F94" s="92"/>
      <c r="G94" s="42" t="s">
        <v>161</v>
      </c>
      <c r="H94" s="42" t="s">
        <v>67</v>
      </c>
      <c r="I94" s="45"/>
      <c r="J94" s="42" t="s">
        <v>111</v>
      </c>
      <c r="K94" s="42" t="s">
        <v>69</v>
      </c>
      <c r="L94" s="45"/>
      <c r="M94" s="42" t="s">
        <v>74</v>
      </c>
      <c r="N94" s="42" t="s">
        <v>174</v>
      </c>
      <c r="O94" s="42"/>
      <c r="P94" s="16">
        <f>IF([1]計算!X27=0," ",[1]計算!X27)</f>
        <v>30.551076000000002</v>
      </c>
      <c r="Q94" s="21" t="s">
        <v>30</v>
      </c>
      <c r="R94" s="9" t="s">
        <v>24</v>
      </c>
    </row>
    <row r="95" spans="1:18" ht="17.25" customHeight="1">
      <c r="A95" s="78"/>
      <c r="B95" s="93"/>
      <c r="C95" s="84"/>
      <c r="D95" s="87"/>
      <c r="E95" s="91" t="str">
        <f>IF(ISERROR(VLOOKUP(5,[1]作成!$H$1157:$K$1211,3,FALSE))," ",VLOOKUP(5,[1]作成!$H$1157:$K$1211,3,FALSE))</f>
        <v>あきあじチャウダー</v>
      </c>
      <c r="F95" s="92"/>
      <c r="G95" s="42" t="s">
        <v>100</v>
      </c>
      <c r="H95" s="46"/>
      <c r="I95" s="45"/>
      <c r="J95" s="42" t="s">
        <v>82</v>
      </c>
      <c r="K95" s="42" t="s">
        <v>171</v>
      </c>
      <c r="L95" s="45"/>
      <c r="M95" s="42" t="s">
        <v>57</v>
      </c>
      <c r="N95" s="42" t="s">
        <v>77</v>
      </c>
      <c r="O95" s="45"/>
      <c r="P95" s="16">
        <f>IF([1]計算!Z27=0," ",[1]計算!Z27)</f>
        <v>27.988232</v>
      </c>
      <c r="Q95" s="21" t="s">
        <v>35</v>
      </c>
      <c r="R95" s="9" t="s">
        <v>24</v>
      </c>
    </row>
    <row r="96" spans="1:18" ht="17.25" customHeight="1">
      <c r="A96" s="79"/>
      <c r="B96" s="93"/>
      <c r="C96" s="85"/>
      <c r="D96" s="88"/>
      <c r="E96" s="25" t="str">
        <f>IF(ISERROR(VLOOKUP(6,[1]作成!$H$1157:$K$1211,3,FALSE))," ",VLOOKUP(6,[1]作成!$H$1157:$K$1211,3,FALSE))</f>
        <v xml:space="preserve"> </v>
      </c>
      <c r="F96" s="26" t="str">
        <f>IF(ISERROR(VLOOKUP(7,[1]作成!$H$1157:$K$1211,3,FALSE))," ",VLOOKUP(7,[1]作成!$H$1157:$K$1211,3,FALSE))</f>
        <v xml:space="preserve"> </v>
      </c>
      <c r="G96" s="61" t="s">
        <v>95</v>
      </c>
      <c r="H96" s="51"/>
      <c r="I96" s="54"/>
      <c r="J96" s="61" t="s">
        <v>68</v>
      </c>
      <c r="K96" s="51"/>
      <c r="L96" s="54"/>
      <c r="M96" s="61" t="s">
        <v>58</v>
      </c>
      <c r="N96" s="62" t="s">
        <v>78</v>
      </c>
      <c r="O96" s="54"/>
      <c r="P96" s="70" t="str">
        <f>IF([1]人数!I33=0," ",[1]人数!I33)</f>
        <v xml:space="preserve"> </v>
      </c>
      <c r="Q96" s="70"/>
      <c r="R96" s="9" t="s">
        <v>29</v>
      </c>
    </row>
    <row r="97" spans="1:18" ht="17.25" customHeight="1">
      <c r="A97" s="77">
        <f>IF([1]人数!$F34=0," ",[1]人数!$F34)</f>
        <v>31</v>
      </c>
      <c r="B97" s="93" t="s">
        <v>25</v>
      </c>
      <c r="C97" s="83" t="str">
        <f>IF(ISERROR(VLOOKUP(1,[1]作成!$H$1212:$K$1266,3,FALSE))," ",VLOOKUP(1,[1]作成!$H$1212:$K$1266,3,FALSE))</f>
        <v>ごはん</v>
      </c>
      <c r="D97" s="86" t="str">
        <f>IF(ISERROR(VLOOKUP(2,[1]作成!$H$1212:$K$1266,4,FALSE))," ",VLOOKUP(2,[1]作成!$H$1212:$K$1266,4,FALSE))</f>
        <v>牛乳</v>
      </c>
      <c r="E97" s="89" t="str">
        <f>IF(ISERROR(VLOOKUP(3,[1]作成!$H$1212:$K$1266,3,FALSE))," ",VLOOKUP(3,[1]作成!$H$1212:$K$1266,3,FALSE))</f>
        <v>サンマのかばやき</v>
      </c>
      <c r="F97" s="90"/>
      <c r="G97" s="42" t="s">
        <v>61</v>
      </c>
      <c r="H97" s="42" t="s">
        <v>178</v>
      </c>
      <c r="I97" s="43"/>
      <c r="J97" s="42" t="s">
        <v>88</v>
      </c>
      <c r="K97" s="42" t="s">
        <v>70</v>
      </c>
      <c r="L97" s="43"/>
      <c r="M97" s="42" t="s">
        <v>97</v>
      </c>
      <c r="N97" s="42" t="s">
        <v>86</v>
      </c>
      <c r="O97" s="43"/>
      <c r="P97" s="16">
        <f>IF([1]計算!U28=0," ",[1]計算!U28)</f>
        <v>716.46399999999983</v>
      </c>
      <c r="Q97" s="17" t="s">
        <v>39</v>
      </c>
      <c r="R97" s="9" t="s">
        <v>26</v>
      </c>
    </row>
    <row r="98" spans="1:18" ht="17.25" customHeight="1">
      <c r="A98" s="78"/>
      <c r="B98" s="93"/>
      <c r="C98" s="84"/>
      <c r="D98" s="87"/>
      <c r="E98" s="91" t="str">
        <f>IF(ISERROR(VLOOKUP(4,[1]作成!$H$1212:$K$1266,3,FALSE))," ",VLOOKUP(4,[1]作成!$H$1212:$K$1266,3,FALSE))</f>
        <v>キャベツのこんぶあえ</v>
      </c>
      <c r="F98" s="92"/>
      <c r="G98" s="42" t="s">
        <v>175</v>
      </c>
      <c r="H98" s="46"/>
      <c r="I98" s="45"/>
      <c r="J98" s="42" t="s">
        <v>68</v>
      </c>
      <c r="K98" s="42" t="s">
        <v>69</v>
      </c>
      <c r="L98" s="45"/>
      <c r="M98" s="42" t="s">
        <v>128</v>
      </c>
      <c r="N98" s="42" t="s">
        <v>116</v>
      </c>
      <c r="O98" s="45"/>
      <c r="P98" s="16">
        <f>IF([1]計算!X28=0," ",[1]計算!X28)</f>
        <v>27.055700000000002</v>
      </c>
      <c r="Q98" s="21" t="s">
        <v>27</v>
      </c>
      <c r="R98" s="9" t="s">
        <v>24</v>
      </c>
    </row>
    <row r="99" spans="1:18" ht="17.25" customHeight="1">
      <c r="A99" s="78"/>
      <c r="B99" s="93"/>
      <c r="C99" s="84"/>
      <c r="D99" s="87"/>
      <c r="E99" s="91" t="str">
        <f>IF(ISERROR(VLOOKUP(5,[1]作成!$H$1212:$K$1266,3,FALSE))," ",VLOOKUP(5,[1]作成!$H$1212:$K$1266,3,FALSE))</f>
        <v>たまごとじ</v>
      </c>
      <c r="F99" s="92"/>
      <c r="G99" s="42" t="s">
        <v>176</v>
      </c>
      <c r="H99" s="46"/>
      <c r="I99" s="45"/>
      <c r="J99" s="42" t="s">
        <v>101</v>
      </c>
      <c r="K99" s="42" t="s">
        <v>189</v>
      </c>
      <c r="L99" s="45"/>
      <c r="M99" s="42" t="s">
        <v>57</v>
      </c>
      <c r="N99" s="42" t="s">
        <v>177</v>
      </c>
      <c r="O99" s="45"/>
      <c r="P99" s="16">
        <f>IF([1]計算!Z28=0," ",[1]計算!Z28)</f>
        <v>23.959700000000005</v>
      </c>
      <c r="Q99" s="21" t="s">
        <v>31</v>
      </c>
      <c r="R99" s="9" t="s">
        <v>24</v>
      </c>
    </row>
    <row r="100" spans="1:18" ht="17.25" customHeight="1">
      <c r="A100" s="79"/>
      <c r="B100" s="93"/>
      <c r="C100" s="85"/>
      <c r="D100" s="88"/>
      <c r="E100" s="25" t="str">
        <f>IF(ISERROR(VLOOKUP(6,[1]作成!$H$1212:$K$1266,3,FALSE))," ",VLOOKUP(6,[1]作成!$H$1212:$K$1266,3,FALSE))</f>
        <v xml:space="preserve"> </v>
      </c>
      <c r="F100" s="26" t="str">
        <f>IF(ISERROR(VLOOKUP(7,[1]作成!$H$1212:$K$1266,3,FALSE))," ",VLOOKUP(7,[1]作成!$H$1212:$K$1266,3,FALSE))</f>
        <v xml:space="preserve"> </v>
      </c>
      <c r="G100" s="61" t="s">
        <v>95</v>
      </c>
      <c r="H100" s="51"/>
      <c r="I100" s="54"/>
      <c r="J100" s="61" t="s">
        <v>69</v>
      </c>
      <c r="K100" s="62" t="s">
        <v>90</v>
      </c>
      <c r="L100" s="54"/>
      <c r="M100" s="62" t="s">
        <v>58</v>
      </c>
      <c r="N100" s="62" t="s">
        <v>60</v>
      </c>
      <c r="O100" s="54"/>
      <c r="P100" s="94" t="str">
        <f>IF([1]人数!I34=0," ",[1]人数!I34)</f>
        <v xml:space="preserve"> </v>
      </c>
      <c r="Q100" s="95"/>
      <c r="R100" s="9" t="s">
        <v>26</v>
      </c>
    </row>
    <row r="101" spans="1:18" ht="17.25" hidden="1" customHeight="1">
      <c r="A101" s="77" t="str">
        <f>IF([1]人数!$F35=0," ",[1]人数!$F35)</f>
        <v xml:space="preserve"> </v>
      </c>
      <c r="B101" s="93" t="s">
        <v>28</v>
      </c>
      <c r="C101" s="83" t="str">
        <f>IF(ISERROR(VLOOKUP(1,[1]作成!$H$1267:$K$1321,3,FALSE))," ",VLOOKUP(1,[1]作成!$H$1267:$K$1321,3,FALSE))</f>
        <v xml:space="preserve"> </v>
      </c>
      <c r="D101" s="86" t="str">
        <f>IF(ISERROR(VLOOKUP(2,[1]作成!$H$1267:$K$1321,4,FALSE))," ",VLOOKUP(2,[1]作成!$H$1267:$K$1321,4,FALSE))</f>
        <v xml:space="preserve"> </v>
      </c>
      <c r="E101" s="89" t="str">
        <f>IF(ISERROR(VLOOKUP(3,[1]作成!$H$1267:$K$1321,3,FALSE))," ",VLOOKUP(3,[1]作成!$H$1267:$K$1321,3,FALSE))</f>
        <v xml:space="preserve"> </v>
      </c>
      <c r="F101" s="90"/>
      <c r="G101" s="13"/>
      <c r="H101" s="14"/>
      <c r="I101" s="15"/>
      <c r="J101" s="13"/>
      <c r="K101" s="14"/>
      <c r="L101" s="15"/>
      <c r="M101" s="13"/>
      <c r="N101" s="14"/>
      <c r="O101" s="15"/>
      <c r="P101" s="16" t="str">
        <f>IF([1]計算!U29=0," ",[1]計算!U29)</f>
        <v xml:space="preserve"> </v>
      </c>
      <c r="Q101" s="17" t="s">
        <v>46</v>
      </c>
    </row>
    <row r="102" spans="1:18" ht="17.25" hidden="1" customHeight="1">
      <c r="A102" s="78"/>
      <c r="B102" s="93"/>
      <c r="C102" s="84"/>
      <c r="D102" s="87"/>
      <c r="E102" s="91" t="str">
        <f>IF(ISERROR(VLOOKUP(4,[1]作成!$H$1267:$K$1321,3,FALSE))," ",VLOOKUP(4,[1]作成!$H$1267:$K$1321,3,FALSE))</f>
        <v xml:space="preserve"> </v>
      </c>
      <c r="F102" s="92"/>
      <c r="G102" s="18"/>
      <c r="H102" s="19"/>
      <c r="I102" s="20"/>
      <c r="J102" s="18"/>
      <c r="K102" s="19"/>
      <c r="L102" s="20"/>
      <c r="M102" s="18"/>
      <c r="N102" s="19"/>
      <c r="O102" s="20"/>
      <c r="P102" s="16" t="str">
        <f>IF([1]計算!X29=0," ",[1]計算!X29)</f>
        <v xml:space="preserve"> </v>
      </c>
      <c r="Q102" s="21" t="s">
        <v>30</v>
      </c>
    </row>
    <row r="103" spans="1:18" ht="17.25" hidden="1" customHeight="1">
      <c r="A103" s="78"/>
      <c r="B103" s="93"/>
      <c r="C103" s="84"/>
      <c r="D103" s="87"/>
      <c r="E103" s="91" t="str">
        <f>IF(ISERROR(VLOOKUP(5,[1]作成!$H$1267:$K$1321,3,FALSE))," ",VLOOKUP(5,[1]作成!$H$1267:$K$1321,3,FALSE))</f>
        <v xml:space="preserve"> </v>
      </c>
      <c r="F103" s="92"/>
      <c r="G103" s="18"/>
      <c r="H103" s="19"/>
      <c r="I103" s="20"/>
      <c r="J103" s="18"/>
      <c r="K103" s="19"/>
      <c r="L103" s="20"/>
      <c r="M103" s="18"/>
      <c r="N103" s="19"/>
      <c r="O103" s="20"/>
      <c r="P103" s="16" t="str">
        <f>IF([1]計算!Z29=0," ",[1]計算!Z29)</f>
        <v xml:space="preserve"> </v>
      </c>
      <c r="Q103" s="21" t="s">
        <v>30</v>
      </c>
    </row>
    <row r="104" spans="1:18" ht="17.25" hidden="1" customHeight="1">
      <c r="A104" s="79"/>
      <c r="B104" s="93"/>
      <c r="C104" s="85"/>
      <c r="D104" s="88"/>
      <c r="E104" s="25" t="str">
        <f>IF(ISERROR(VLOOKUP(6,[1]作成!$H$1267:$K$1321,3,FALSE))," ",VLOOKUP(6,[1]作成!$H$1267:$K$1321,3,FALSE))</f>
        <v xml:space="preserve"> </v>
      </c>
      <c r="F104" s="26" t="str">
        <f>IF(ISERROR(VLOOKUP(7,[1]作成!$H$1267:$K$1321,3,FALSE))," ",VLOOKUP(7,[1]作成!$H$1267:$K$1321,3,FALSE))</f>
        <v xml:space="preserve"> </v>
      </c>
      <c r="G104" s="27"/>
      <c r="H104" s="28"/>
      <c r="I104" s="30"/>
      <c r="J104" s="27"/>
      <c r="K104" s="28"/>
      <c r="L104" s="30"/>
      <c r="M104" s="27"/>
      <c r="N104" s="28"/>
      <c r="O104" s="30"/>
      <c r="P104" s="70" t="str">
        <f>IF([1]人数!I35=0," ",[1]人数!I35)</f>
        <v xml:space="preserve"> </v>
      </c>
      <c r="Q104" s="70"/>
    </row>
    <row r="105" spans="1:18" ht="17.25" hidden="1" customHeight="1">
      <c r="A105" s="77" t="str">
        <f>IF([1]人数!$F36=0," ",[1]人数!$F36)</f>
        <v xml:space="preserve"> </v>
      </c>
      <c r="B105" s="80" t="s">
        <v>32</v>
      </c>
      <c r="C105" s="83" t="str">
        <f>IF(ISERROR(VLOOKUP(1,[1]作成!$H$1322:$K$1376,3,FALSE))," ",VLOOKUP(1,[1]作成!$H$1322:$K$1376,3,FALSE))</f>
        <v xml:space="preserve"> </v>
      </c>
      <c r="D105" s="86" t="str">
        <f>IF(ISERROR(VLOOKUP(2,[1]作成!$H$1322:$K$1376,4,FALSE))," ",VLOOKUP(2,[1]作成!$H$1322:$K$1376,4,FALSE))</f>
        <v xml:space="preserve"> </v>
      </c>
      <c r="E105" s="89" t="str">
        <f>IF(ISERROR(VLOOKUP(3,[1]作成!$H$1322:$K$1376,3,FALSE))," ",VLOOKUP(3,[1]作成!$H$1322:$K$1376,3,FALSE))</f>
        <v xml:space="preserve"> </v>
      </c>
      <c r="F105" s="90"/>
      <c r="G105" s="33"/>
      <c r="H105" s="23"/>
      <c r="I105" s="22"/>
      <c r="J105" s="33"/>
      <c r="K105" s="23"/>
      <c r="L105" s="22"/>
      <c r="M105" s="33"/>
      <c r="N105" s="23"/>
      <c r="O105" s="22"/>
      <c r="P105" s="16" t="str">
        <f>IF([1]計算!U30=0," ",[1]計算!U30)</f>
        <v xml:space="preserve"> </v>
      </c>
      <c r="Q105" s="17" t="s">
        <v>33</v>
      </c>
    </row>
    <row r="106" spans="1:18" ht="17.25" hidden="1" customHeight="1">
      <c r="A106" s="78"/>
      <c r="B106" s="81"/>
      <c r="C106" s="84"/>
      <c r="D106" s="87"/>
      <c r="E106" s="91" t="str">
        <f>IF(ISERROR(VLOOKUP(4,[1]作成!$H$1322:$K$1376,3,FALSE))," ",VLOOKUP(4,[1]作成!$H$1322:$K$1376,3,FALSE))</f>
        <v xml:space="preserve"> </v>
      </c>
      <c r="F106" s="92"/>
      <c r="G106" s="33"/>
      <c r="H106" s="23"/>
      <c r="I106" s="22"/>
      <c r="J106" s="33"/>
      <c r="K106" s="23"/>
      <c r="L106" s="22"/>
      <c r="M106" s="33"/>
      <c r="N106" s="23"/>
      <c r="O106" s="22"/>
      <c r="P106" s="16" t="str">
        <f>IF([1]計算!X30=0," ",[1]計算!X30)</f>
        <v xml:space="preserve"> </v>
      </c>
      <c r="Q106" s="21" t="s">
        <v>35</v>
      </c>
    </row>
    <row r="107" spans="1:18" ht="17.25" hidden="1" customHeight="1">
      <c r="A107" s="78"/>
      <c r="B107" s="81"/>
      <c r="C107" s="84"/>
      <c r="D107" s="87"/>
      <c r="E107" s="91" t="str">
        <f>IF(ISERROR(VLOOKUP(5,[1]作成!$H$1322:$K$1376,3,FALSE))," ",VLOOKUP(5,[1]作成!$H$1322:$K$1376,3,FALSE))</f>
        <v xml:space="preserve"> </v>
      </c>
      <c r="F107" s="92"/>
      <c r="G107" s="33"/>
      <c r="H107" s="23"/>
      <c r="I107" s="22"/>
      <c r="J107" s="33"/>
      <c r="K107" s="23"/>
      <c r="L107" s="22"/>
      <c r="M107" s="33"/>
      <c r="N107" s="23"/>
      <c r="O107" s="22"/>
      <c r="P107" s="16" t="str">
        <f>IF([1]計算!Z30=0," ",[1]計算!Z30)</f>
        <v xml:space="preserve"> </v>
      </c>
      <c r="Q107" s="21" t="s">
        <v>35</v>
      </c>
    </row>
    <row r="108" spans="1:18" ht="17.25" hidden="1" customHeight="1">
      <c r="A108" s="79"/>
      <c r="B108" s="82"/>
      <c r="C108" s="85"/>
      <c r="D108" s="88"/>
      <c r="E108" s="25" t="str">
        <f>IF(ISERROR(VLOOKUP(6,[1]作成!$H$1322:$K$1376,3,FALSE))," ",VLOOKUP(6,[1]作成!$H$1322:$K$1376,3,FALSE))</f>
        <v xml:space="preserve"> </v>
      </c>
      <c r="F108" s="26" t="str">
        <f>IF(ISERROR(VLOOKUP(7,[1]作成!$H$1322:$K$1376,3,FALSE))," ",VLOOKUP(7,[1]作成!$H$1322:$K$1376,3,FALSE))</f>
        <v xml:space="preserve"> </v>
      </c>
      <c r="G108" s="34"/>
      <c r="H108" s="29"/>
      <c r="I108" s="31"/>
      <c r="J108" s="34"/>
      <c r="K108" s="29"/>
      <c r="L108" s="31"/>
      <c r="M108" s="34"/>
      <c r="N108" s="29"/>
      <c r="O108" s="31"/>
      <c r="P108" s="70" t="str">
        <f>IF([1]人数!I36=0," ",[1]人数!I36)</f>
        <v xml:space="preserve"> </v>
      </c>
      <c r="Q108" s="70"/>
    </row>
    <row r="109" spans="1:18" ht="17.25" hidden="1" customHeight="1">
      <c r="A109" s="77" t="str">
        <f>IF([1]人数!$F37=0," ",[1]人数!$F37)</f>
        <v xml:space="preserve"> </v>
      </c>
      <c r="B109" s="80" t="s">
        <v>17</v>
      </c>
      <c r="C109" s="83" t="str">
        <f>IF(ISERROR(VLOOKUP(1,[1]作成!$H$1331:$K$1377,3,FALSE))," ",VLOOKUP(1,[1]作成!$H$1331:$K$1377,3,FALSE))</f>
        <v xml:space="preserve"> </v>
      </c>
      <c r="D109" s="86" t="str">
        <f>IF(ISERROR(VLOOKUP(2,[1]作成!$H$1377:$K$1431,4,FALSE))," ",VLOOKUP(2,[1]作成!$H$1377:$K$1431,4,FALSE))</f>
        <v xml:space="preserve"> </v>
      </c>
      <c r="E109" s="89" t="str">
        <f>IF(ISERROR(VLOOKUP(3,[1]作成!$H$1331:$K$1377,3,FALSE))," ",VLOOKUP(3,[1]作成!$H$1331:$K$1377,3,FALSE))</f>
        <v xml:space="preserve"> </v>
      </c>
      <c r="F109" s="90"/>
      <c r="G109" s="35"/>
      <c r="H109" s="36"/>
      <c r="I109" s="32"/>
      <c r="J109" s="35"/>
      <c r="K109" s="36"/>
      <c r="L109" s="32"/>
      <c r="M109" s="35"/>
      <c r="N109" s="36"/>
      <c r="O109" s="32"/>
      <c r="P109" s="16" t="str">
        <f>IF([1]計算!U31=0," ",[1]計算!U31)</f>
        <v xml:space="preserve"> </v>
      </c>
      <c r="Q109" s="17" t="s">
        <v>23</v>
      </c>
    </row>
    <row r="110" spans="1:18" ht="17.25" hidden="1" customHeight="1">
      <c r="A110" s="78"/>
      <c r="B110" s="81"/>
      <c r="C110" s="84"/>
      <c r="D110" s="87"/>
      <c r="E110" s="91" t="str">
        <f>IF(ISERROR(VLOOKUP(4,[1]作成!$H$1331:$K$1377,3,FALSE))," ",VLOOKUP(4,[1]作成!$H$1331:$K$1377,3,FALSE))</f>
        <v xml:space="preserve"> </v>
      </c>
      <c r="F110" s="92"/>
      <c r="G110" s="33"/>
      <c r="H110" s="23"/>
      <c r="I110" s="22"/>
      <c r="J110" s="33"/>
      <c r="K110" s="23"/>
      <c r="L110" s="22"/>
      <c r="M110" s="33"/>
      <c r="N110" s="23"/>
      <c r="O110" s="22"/>
      <c r="P110" s="16" t="str">
        <f>IF([1]計算!X31=0," ",[1]計算!X31)</f>
        <v xml:space="preserve"> </v>
      </c>
      <c r="Q110" s="21" t="s">
        <v>27</v>
      </c>
    </row>
    <row r="111" spans="1:18" ht="17.25" hidden="1" customHeight="1">
      <c r="A111" s="78"/>
      <c r="B111" s="81"/>
      <c r="C111" s="84"/>
      <c r="D111" s="87"/>
      <c r="E111" s="91" t="str">
        <f>IF(ISERROR(VLOOKUP(5,[1]作成!$H$1331:$K$1377,3,FALSE))," ",VLOOKUP(5,[1]作成!$H$1331:$K$1377,3,FALSE))</f>
        <v xml:space="preserve"> </v>
      </c>
      <c r="F111" s="92"/>
      <c r="G111" s="33"/>
      <c r="H111" s="23"/>
      <c r="I111" s="22"/>
      <c r="J111" s="33"/>
      <c r="K111" s="23"/>
      <c r="L111" s="22"/>
      <c r="M111" s="33"/>
      <c r="N111" s="23"/>
      <c r="O111" s="22"/>
      <c r="P111" s="16" t="str">
        <f>IF([1]計算!Z31=0," ",[1]計算!Z31)</f>
        <v xml:space="preserve"> </v>
      </c>
      <c r="Q111" s="21" t="s">
        <v>43</v>
      </c>
    </row>
    <row r="112" spans="1:18" ht="17.25" hidden="1" customHeight="1">
      <c r="A112" s="79"/>
      <c r="B112" s="82"/>
      <c r="C112" s="85"/>
      <c r="D112" s="88"/>
      <c r="E112" s="25" t="str">
        <f>IF(ISERROR(VLOOKUP(6,[1]作成!$H$1331:$K$1377,3,FALSE))," ",VLOOKUP(6,[1]作成!$H$1331:$K$1377,3,FALSE))</f>
        <v xml:space="preserve"> </v>
      </c>
      <c r="F112" s="26" t="str">
        <f>IF(ISERROR(VLOOKUP(7,[1]作成!$H$1331:$K$1377,3,FALSE))," ",VLOOKUP(7,[1]作成!$H$1331:$K$1377,3,FALSE))</f>
        <v xml:space="preserve"> </v>
      </c>
      <c r="G112" s="34"/>
      <c r="H112" s="29"/>
      <c r="I112" s="31"/>
      <c r="J112" s="34"/>
      <c r="K112" s="29"/>
      <c r="L112" s="31"/>
      <c r="M112" s="34"/>
      <c r="N112" s="29"/>
      <c r="O112" s="31"/>
      <c r="P112" s="70" t="str">
        <f>IF([1]人数!I37=0," ",[1]人数!I37)</f>
        <v xml:space="preserve"> </v>
      </c>
      <c r="Q112" s="70"/>
    </row>
    <row r="113" spans="1:18" ht="15.95" customHeight="1">
      <c r="A113" s="9"/>
      <c r="B113" s="9" t="s">
        <v>47</v>
      </c>
      <c r="C113" s="37"/>
      <c r="D113" s="9"/>
      <c r="E113" s="9"/>
      <c r="F113" s="9"/>
      <c r="P113" s="9"/>
      <c r="Q113" s="9"/>
      <c r="R113" s="9" t="s">
        <v>37</v>
      </c>
    </row>
    <row r="114" spans="1:18" ht="15.95" customHeight="1">
      <c r="A114" s="9"/>
      <c r="B114" s="9" t="s">
        <v>48</v>
      </c>
      <c r="C114" s="37"/>
      <c r="D114" s="9"/>
      <c r="E114" s="9"/>
      <c r="F114" s="9"/>
      <c r="L114" s="8" t="s">
        <v>49</v>
      </c>
      <c r="M114" s="8"/>
      <c r="N114" s="8"/>
      <c r="P114" s="9"/>
      <c r="Q114" s="9"/>
      <c r="R114" s="9" t="s">
        <v>37</v>
      </c>
    </row>
    <row r="115" spans="1:18" ht="15.95" customHeight="1">
      <c r="A115" s="9"/>
      <c r="B115" s="9" t="s">
        <v>50</v>
      </c>
      <c r="C115" s="37"/>
      <c r="D115" s="9"/>
      <c r="E115" s="9"/>
      <c r="F115" s="9"/>
      <c r="P115" s="9"/>
      <c r="Q115" s="9"/>
      <c r="R115" s="9" t="s">
        <v>37</v>
      </c>
    </row>
    <row r="116" spans="1:18" ht="15.95" customHeight="1">
      <c r="A116" s="9"/>
      <c r="B116" s="9"/>
      <c r="C116" s="37"/>
      <c r="D116" s="9"/>
      <c r="E116" s="9"/>
      <c r="F116" s="9"/>
      <c r="P116" s="9"/>
      <c r="Q116" s="9"/>
      <c r="R116" s="9" t="s">
        <v>37</v>
      </c>
    </row>
    <row r="117" spans="1:18" ht="15.95" customHeight="1">
      <c r="A117" s="9"/>
      <c r="B117" s="9"/>
      <c r="C117" s="37"/>
      <c r="D117" s="9"/>
      <c r="E117" s="9"/>
      <c r="F117" s="9"/>
      <c r="P117" s="9"/>
      <c r="Q117" s="9"/>
    </row>
    <row r="118" spans="1:18" ht="15.95" customHeight="1">
      <c r="A118" s="9"/>
      <c r="B118" s="9"/>
      <c r="C118" s="37"/>
      <c r="D118" s="9"/>
      <c r="E118" s="9"/>
      <c r="F118" s="9"/>
      <c r="P118" s="9"/>
      <c r="Q118" s="9"/>
    </row>
    <row r="119" spans="1:18" ht="15.95" customHeight="1">
      <c r="A119" s="9"/>
      <c r="B119" s="9"/>
      <c r="C119" s="37"/>
      <c r="D119" s="9"/>
      <c r="E119" s="9"/>
      <c r="F119" s="9"/>
      <c r="P119" s="9"/>
      <c r="Q119" s="9"/>
    </row>
    <row r="120" spans="1:18" ht="15.95" customHeight="1">
      <c r="A120" s="9"/>
      <c r="B120" s="9"/>
      <c r="C120" s="37"/>
      <c r="D120" s="9"/>
      <c r="E120" s="9"/>
      <c r="F120" s="9"/>
      <c r="P120" s="9"/>
      <c r="Q120" s="9"/>
    </row>
    <row r="121" spans="1:18" ht="15.95" customHeight="1">
      <c r="A121" s="9"/>
      <c r="B121" s="9"/>
      <c r="C121" s="37"/>
      <c r="D121" s="9"/>
      <c r="E121" s="9"/>
      <c r="F121" s="9"/>
      <c r="P121" s="9"/>
      <c r="Q121" s="9"/>
    </row>
    <row r="122" spans="1:18" ht="15.95" customHeight="1">
      <c r="A122" s="9"/>
      <c r="B122" s="9"/>
      <c r="C122" s="37"/>
      <c r="D122" s="9"/>
      <c r="E122" s="9"/>
      <c r="F122" s="9"/>
      <c r="P122" s="9"/>
      <c r="Q122" s="9"/>
    </row>
    <row r="123" spans="1:18" ht="15.95" customHeight="1">
      <c r="A123" s="9"/>
      <c r="B123" s="9"/>
      <c r="C123" s="37"/>
      <c r="D123" s="9"/>
      <c r="E123" s="9"/>
      <c r="F123" s="9"/>
      <c r="P123" s="9"/>
      <c r="Q123" s="9"/>
    </row>
    <row r="124" spans="1:18" ht="15.95" customHeight="1">
      <c r="A124" s="9"/>
      <c r="B124" s="9"/>
      <c r="C124" s="37"/>
      <c r="D124" s="9"/>
      <c r="E124" s="9"/>
      <c r="F124" s="9"/>
      <c r="P124" s="9"/>
      <c r="Q124" s="9"/>
    </row>
    <row r="125" spans="1:18" ht="15.95" customHeight="1">
      <c r="A125" s="9"/>
      <c r="B125" s="9"/>
      <c r="C125" s="37"/>
      <c r="D125" s="9"/>
      <c r="E125" s="9"/>
      <c r="F125" s="9"/>
      <c r="P125" s="9"/>
      <c r="Q125" s="9"/>
    </row>
    <row r="126" spans="1:18" ht="15.95" customHeight="1">
      <c r="A126" s="9"/>
      <c r="B126" s="9"/>
      <c r="C126" s="37"/>
      <c r="D126" s="9"/>
      <c r="E126" s="9"/>
      <c r="F126" s="9"/>
      <c r="P126" s="9"/>
      <c r="Q126" s="9"/>
    </row>
    <row r="127" spans="1:18" ht="15.95" customHeight="1">
      <c r="A127" s="9"/>
      <c r="B127" s="9"/>
      <c r="C127" s="37"/>
      <c r="D127" s="9"/>
      <c r="E127" s="9"/>
      <c r="F127" s="9"/>
      <c r="P127" s="9"/>
      <c r="Q127" s="9"/>
    </row>
    <row r="128" spans="1:18" ht="15.95" customHeight="1">
      <c r="A128" s="9"/>
      <c r="B128" s="9"/>
      <c r="C128" s="37"/>
      <c r="D128" s="9"/>
      <c r="E128" s="9"/>
      <c r="F128" s="9"/>
      <c r="P128" s="9"/>
      <c r="Q128" s="9"/>
    </row>
    <row r="129" spans="1:17" ht="15.95" customHeight="1">
      <c r="A129" s="9"/>
      <c r="B129" s="9"/>
      <c r="C129" s="37"/>
      <c r="D129" s="9"/>
      <c r="E129" s="9"/>
      <c r="F129" s="9"/>
      <c r="P129" s="9"/>
      <c r="Q129" s="9"/>
    </row>
    <row r="130" spans="1:17" ht="15.95" customHeight="1">
      <c r="A130" s="9"/>
      <c r="B130" s="9"/>
      <c r="C130" s="37"/>
      <c r="D130" s="9"/>
      <c r="E130" s="9"/>
      <c r="F130" s="9"/>
      <c r="P130" s="9"/>
      <c r="Q130" s="9"/>
    </row>
    <row r="131" spans="1:17" ht="15.95" customHeight="1">
      <c r="A131" s="9"/>
      <c r="B131" s="9"/>
      <c r="C131" s="37"/>
      <c r="D131" s="9"/>
      <c r="E131" s="9"/>
      <c r="F131" s="9"/>
      <c r="P131" s="9"/>
      <c r="Q131" s="9"/>
    </row>
    <row r="132" spans="1:17" ht="15.95" customHeight="1">
      <c r="A132" s="9"/>
      <c r="B132" s="9"/>
      <c r="C132" s="37"/>
      <c r="D132" s="9"/>
      <c r="E132" s="9"/>
      <c r="F132" s="9"/>
      <c r="P132" s="9"/>
      <c r="Q132" s="9"/>
    </row>
    <row r="133" spans="1:17" ht="15.95" customHeight="1">
      <c r="A133" s="9"/>
      <c r="B133" s="9"/>
      <c r="C133" s="37"/>
      <c r="D133" s="9"/>
      <c r="E133" s="9"/>
      <c r="F133" s="9"/>
      <c r="P133" s="9"/>
      <c r="Q133" s="9"/>
    </row>
    <row r="134" spans="1:17" ht="15.95" customHeight="1">
      <c r="A134" s="9"/>
      <c r="B134" s="9"/>
      <c r="C134" s="37"/>
      <c r="D134" s="9"/>
      <c r="E134" s="9"/>
      <c r="F134" s="9"/>
      <c r="P134" s="9"/>
      <c r="Q134" s="9"/>
    </row>
    <row r="135" spans="1:17"/>
    <row r="136" spans="1:17"/>
  </sheetData>
  <autoFilter ref="A2:S117">
    <filterColumn colId="17">
      <customFilters>
        <customFilter operator="notEqual" val=" "/>
      </customFilters>
    </filterColumn>
  </autoFilter>
  <mergeCells count="228">
    <mergeCell ref="A4:A7"/>
    <mergeCell ref="B4:B7"/>
    <mergeCell ref="C4:F5"/>
    <mergeCell ref="G4:I5"/>
    <mergeCell ref="J4:L5"/>
    <mergeCell ref="M4:O5"/>
    <mergeCell ref="P4:Q4"/>
    <mergeCell ref="P5:Q5"/>
    <mergeCell ref="C6:C7"/>
    <mergeCell ref="D6:D7"/>
    <mergeCell ref="E6:F7"/>
    <mergeCell ref="G6:I7"/>
    <mergeCell ref="J6:L7"/>
    <mergeCell ref="M6:O7"/>
    <mergeCell ref="P6:Q6"/>
    <mergeCell ref="P7:Q7"/>
    <mergeCell ref="A8:A11"/>
    <mergeCell ref="B8:B11"/>
    <mergeCell ref="C8:C11"/>
    <mergeCell ref="D8:D11"/>
    <mergeCell ref="E8:F8"/>
    <mergeCell ref="S8:S19"/>
    <mergeCell ref="E9:F9"/>
    <mergeCell ref="E10:F10"/>
    <mergeCell ref="P11:Q11"/>
    <mergeCell ref="A12:A15"/>
    <mergeCell ref="P15:Q15"/>
    <mergeCell ref="A16:A19"/>
    <mergeCell ref="B16:B19"/>
    <mergeCell ref="C16:C19"/>
    <mergeCell ref="D16:D19"/>
    <mergeCell ref="E16:F16"/>
    <mergeCell ref="E17:F17"/>
    <mergeCell ref="E18:F18"/>
    <mergeCell ref="P19:Q19"/>
    <mergeCell ref="B12:B15"/>
    <mergeCell ref="C12:C15"/>
    <mergeCell ref="D12:D15"/>
    <mergeCell ref="E12:F12"/>
    <mergeCell ref="E13:F13"/>
    <mergeCell ref="E14:F14"/>
    <mergeCell ref="P23:Q23"/>
    <mergeCell ref="A24:A27"/>
    <mergeCell ref="B24:B27"/>
    <mergeCell ref="C24:C27"/>
    <mergeCell ref="D24:D27"/>
    <mergeCell ref="E24:F24"/>
    <mergeCell ref="E25:F25"/>
    <mergeCell ref="E26:F26"/>
    <mergeCell ref="P27:Q27"/>
    <mergeCell ref="A20:A23"/>
    <mergeCell ref="B20:B23"/>
    <mergeCell ref="C20:C23"/>
    <mergeCell ref="D20:D23"/>
    <mergeCell ref="E20:F20"/>
    <mergeCell ref="E21:F21"/>
    <mergeCell ref="E22:F22"/>
    <mergeCell ref="P31:Q31"/>
    <mergeCell ref="A33:A36"/>
    <mergeCell ref="B33:B36"/>
    <mergeCell ref="C33:C36"/>
    <mergeCell ref="D33:D36"/>
    <mergeCell ref="E33:F33"/>
    <mergeCell ref="E34:F34"/>
    <mergeCell ref="E35:F35"/>
    <mergeCell ref="P36:Q36"/>
    <mergeCell ref="A28:A31"/>
    <mergeCell ref="B28:B31"/>
    <mergeCell ref="C28:C31"/>
    <mergeCell ref="D28:D31"/>
    <mergeCell ref="E28:F28"/>
    <mergeCell ref="E29:F29"/>
    <mergeCell ref="E30:F30"/>
    <mergeCell ref="P40:Q40"/>
    <mergeCell ref="A41:A44"/>
    <mergeCell ref="B41:B44"/>
    <mergeCell ref="C41:C44"/>
    <mergeCell ref="D41:D44"/>
    <mergeCell ref="E41:F41"/>
    <mergeCell ref="E42:F42"/>
    <mergeCell ref="E43:F43"/>
    <mergeCell ref="P44:Q44"/>
    <mergeCell ref="A37:A40"/>
    <mergeCell ref="B37:B40"/>
    <mergeCell ref="C37:C40"/>
    <mergeCell ref="D37:D40"/>
    <mergeCell ref="E37:F37"/>
    <mergeCell ref="E38:F38"/>
    <mergeCell ref="E39:F39"/>
    <mergeCell ref="P48:Q48"/>
    <mergeCell ref="A49:A52"/>
    <mergeCell ref="B49:B52"/>
    <mergeCell ref="C49:C52"/>
    <mergeCell ref="D49:D52"/>
    <mergeCell ref="E49:F49"/>
    <mergeCell ref="E50:F50"/>
    <mergeCell ref="E51:F51"/>
    <mergeCell ref="P52:Q52"/>
    <mergeCell ref="A45:A48"/>
    <mergeCell ref="B45:B48"/>
    <mergeCell ref="C45:C48"/>
    <mergeCell ref="D45:D48"/>
    <mergeCell ref="E45:F45"/>
    <mergeCell ref="E46:F46"/>
    <mergeCell ref="E47:F47"/>
    <mergeCell ref="P56:Q56"/>
    <mergeCell ref="A57:A60"/>
    <mergeCell ref="B57:B60"/>
    <mergeCell ref="C57:C60"/>
    <mergeCell ref="D57:D60"/>
    <mergeCell ref="E57:F57"/>
    <mergeCell ref="E58:F58"/>
    <mergeCell ref="E59:F59"/>
    <mergeCell ref="P60:Q60"/>
    <mergeCell ref="A53:A56"/>
    <mergeCell ref="B53:B56"/>
    <mergeCell ref="C53:C56"/>
    <mergeCell ref="D53:D56"/>
    <mergeCell ref="E53:F53"/>
    <mergeCell ref="E54:F54"/>
    <mergeCell ref="E55:F55"/>
    <mergeCell ref="P64:Q64"/>
    <mergeCell ref="A65:A68"/>
    <mergeCell ref="B65:B68"/>
    <mergeCell ref="C65:C68"/>
    <mergeCell ref="D65:D68"/>
    <mergeCell ref="E65:F65"/>
    <mergeCell ref="E66:F66"/>
    <mergeCell ref="E67:F67"/>
    <mergeCell ref="P68:Q68"/>
    <mergeCell ref="A61:A64"/>
    <mergeCell ref="B61:B64"/>
    <mergeCell ref="C61:C64"/>
    <mergeCell ref="D61:D64"/>
    <mergeCell ref="E61:F61"/>
    <mergeCell ref="E62:F62"/>
    <mergeCell ref="E63:F63"/>
    <mergeCell ref="P72:Q72"/>
    <mergeCell ref="A73:A76"/>
    <mergeCell ref="B73:B76"/>
    <mergeCell ref="C73:C76"/>
    <mergeCell ref="D73:D76"/>
    <mergeCell ref="E73:F73"/>
    <mergeCell ref="E74:F74"/>
    <mergeCell ref="E75:F75"/>
    <mergeCell ref="P76:Q76"/>
    <mergeCell ref="A69:A72"/>
    <mergeCell ref="B69:B72"/>
    <mergeCell ref="C69:C72"/>
    <mergeCell ref="D69:D72"/>
    <mergeCell ref="E69:F69"/>
    <mergeCell ref="E70:F70"/>
    <mergeCell ref="E71:F71"/>
    <mergeCell ref="P80:Q80"/>
    <mergeCell ref="A81:A84"/>
    <mergeCell ref="B81:B84"/>
    <mergeCell ref="C81:C84"/>
    <mergeCell ref="D81:D84"/>
    <mergeCell ref="E81:F81"/>
    <mergeCell ref="E82:F82"/>
    <mergeCell ref="E83:F83"/>
    <mergeCell ref="P84:Q84"/>
    <mergeCell ref="A77:A80"/>
    <mergeCell ref="B77:B80"/>
    <mergeCell ref="C77:C80"/>
    <mergeCell ref="D77:D80"/>
    <mergeCell ref="E77:F77"/>
    <mergeCell ref="E78:F78"/>
    <mergeCell ref="E79:F79"/>
    <mergeCell ref="P88:Q88"/>
    <mergeCell ref="A89:A92"/>
    <mergeCell ref="B89:B92"/>
    <mergeCell ref="C89:C92"/>
    <mergeCell ref="D89:D92"/>
    <mergeCell ref="E89:F89"/>
    <mergeCell ref="E90:F90"/>
    <mergeCell ref="E91:F91"/>
    <mergeCell ref="P92:Q92"/>
    <mergeCell ref="A85:A88"/>
    <mergeCell ref="B85:B88"/>
    <mergeCell ref="C85:C88"/>
    <mergeCell ref="D85:D88"/>
    <mergeCell ref="E85:F85"/>
    <mergeCell ref="E86:F86"/>
    <mergeCell ref="E87:F87"/>
    <mergeCell ref="E101:F101"/>
    <mergeCell ref="E102:F102"/>
    <mergeCell ref="E103:F103"/>
    <mergeCell ref="P96:Q96"/>
    <mergeCell ref="A97:A100"/>
    <mergeCell ref="B97:B100"/>
    <mergeCell ref="C97:C100"/>
    <mergeCell ref="D97:D100"/>
    <mergeCell ref="E97:F97"/>
    <mergeCell ref="E98:F98"/>
    <mergeCell ref="E99:F99"/>
    <mergeCell ref="P100:Q100"/>
    <mergeCell ref="A93:A96"/>
    <mergeCell ref="B93:B96"/>
    <mergeCell ref="C93:C96"/>
    <mergeCell ref="D93:D96"/>
    <mergeCell ref="E93:F93"/>
    <mergeCell ref="E94:F94"/>
    <mergeCell ref="E95:F95"/>
    <mergeCell ref="P112:Q112"/>
    <mergeCell ref="C32:Q32"/>
    <mergeCell ref="A2:Q2"/>
    <mergeCell ref="M16:N16"/>
    <mergeCell ref="A109:A112"/>
    <mergeCell ref="B109:B112"/>
    <mergeCell ref="C109:C112"/>
    <mergeCell ref="D109:D112"/>
    <mergeCell ref="E109:F109"/>
    <mergeCell ref="E110:F110"/>
    <mergeCell ref="E111:F111"/>
    <mergeCell ref="P104:Q104"/>
    <mergeCell ref="A105:A108"/>
    <mergeCell ref="B105:B108"/>
    <mergeCell ref="C105:C108"/>
    <mergeCell ref="D105:D108"/>
    <mergeCell ref="E105:F105"/>
    <mergeCell ref="E106:F106"/>
    <mergeCell ref="E107:F107"/>
    <mergeCell ref="P108:Q108"/>
    <mergeCell ref="A101:A104"/>
    <mergeCell ref="B101:B104"/>
    <mergeCell ref="C101:C104"/>
    <mergeCell ref="D101:D104"/>
  </mergeCells>
  <phoneticPr fontId="3"/>
  <printOptions horizontalCentered="1"/>
  <pageMargins left="0.23622047244094491" right="0.23622047244094491" top="0.47244094488188981" bottom="0.74803149606299213" header="0.31496062992125984" footer="0.31496062992125984"/>
  <pageSetup paperSize="9" scale="44" orientation="portrait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36"/>
  <sheetViews>
    <sheetView view="pageBreakPreview" zoomScale="80" zoomScaleNormal="70" zoomScaleSheetLayoutView="80" workbookViewId="0">
      <selection activeCell="I10" sqref="I10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38" customWidth="1"/>
    <col min="4" max="4" width="4.375" style="1" customWidth="1"/>
    <col min="5" max="6" width="17.75" style="1" customWidth="1"/>
    <col min="7" max="15" width="12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37.5" customHeight="1"/>
    <row r="2" spans="1:19" ht="45" customHeight="1">
      <c r="A2" s="74" t="s">
        <v>53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9" t="s">
        <v>0</v>
      </c>
    </row>
    <row r="3" spans="1:19" ht="24.75" customHeight="1">
      <c r="B3" s="2"/>
      <c r="C3" s="3"/>
      <c r="D3" s="4"/>
      <c r="E3" s="5"/>
      <c r="F3" s="6"/>
      <c r="G3" s="7"/>
      <c r="H3" s="7"/>
      <c r="I3" s="8"/>
      <c r="O3" s="10"/>
      <c r="P3" s="11"/>
      <c r="Q3" s="12"/>
    </row>
    <row r="4" spans="1:19" ht="13.5" customHeight="1">
      <c r="A4" s="100" t="s">
        <v>1</v>
      </c>
      <c r="B4" s="100" t="s">
        <v>2</v>
      </c>
      <c r="C4" s="103" t="s">
        <v>3</v>
      </c>
      <c r="D4" s="104"/>
      <c r="E4" s="104"/>
      <c r="F4" s="105"/>
      <c r="G4" s="109" t="s">
        <v>4</v>
      </c>
      <c r="H4" s="110"/>
      <c r="I4" s="111"/>
      <c r="J4" s="109" t="s">
        <v>5</v>
      </c>
      <c r="K4" s="110"/>
      <c r="L4" s="111"/>
      <c r="M4" s="109" t="s">
        <v>6</v>
      </c>
      <c r="N4" s="110"/>
      <c r="O4" s="111"/>
      <c r="P4" s="115" t="s">
        <v>7</v>
      </c>
      <c r="Q4" s="115"/>
      <c r="R4" s="9" t="s">
        <v>0</v>
      </c>
    </row>
    <row r="5" spans="1:19" ht="13.5" customHeight="1">
      <c r="A5" s="101"/>
      <c r="B5" s="101"/>
      <c r="C5" s="106"/>
      <c r="D5" s="107"/>
      <c r="E5" s="107"/>
      <c r="F5" s="108"/>
      <c r="G5" s="112"/>
      <c r="H5" s="113"/>
      <c r="I5" s="114"/>
      <c r="J5" s="112"/>
      <c r="K5" s="113"/>
      <c r="L5" s="114"/>
      <c r="M5" s="112"/>
      <c r="N5" s="113"/>
      <c r="O5" s="114"/>
      <c r="P5" s="115" t="s">
        <v>8</v>
      </c>
      <c r="Q5" s="115"/>
      <c r="R5" s="9" t="s">
        <v>0</v>
      </c>
    </row>
    <row r="6" spans="1:19" ht="13.5" customHeight="1">
      <c r="A6" s="101"/>
      <c r="B6" s="101"/>
      <c r="C6" s="116" t="s">
        <v>9</v>
      </c>
      <c r="D6" s="118" t="s">
        <v>10</v>
      </c>
      <c r="E6" s="120" t="s">
        <v>11</v>
      </c>
      <c r="F6" s="121"/>
      <c r="G6" s="124" t="s">
        <v>12</v>
      </c>
      <c r="H6" s="125"/>
      <c r="I6" s="126"/>
      <c r="J6" s="130" t="s">
        <v>13</v>
      </c>
      <c r="K6" s="131"/>
      <c r="L6" s="132"/>
      <c r="M6" s="136" t="s">
        <v>14</v>
      </c>
      <c r="N6" s="137"/>
      <c r="O6" s="138"/>
      <c r="P6" s="115" t="s">
        <v>15</v>
      </c>
      <c r="Q6" s="115"/>
      <c r="R6" s="9" t="s">
        <v>0</v>
      </c>
    </row>
    <row r="7" spans="1:19" ht="13.5" customHeight="1">
      <c r="A7" s="102"/>
      <c r="B7" s="102"/>
      <c r="C7" s="117"/>
      <c r="D7" s="119"/>
      <c r="E7" s="122"/>
      <c r="F7" s="123"/>
      <c r="G7" s="127"/>
      <c r="H7" s="128"/>
      <c r="I7" s="129"/>
      <c r="J7" s="133"/>
      <c r="K7" s="134"/>
      <c r="L7" s="135"/>
      <c r="M7" s="139"/>
      <c r="N7" s="140"/>
      <c r="O7" s="141"/>
      <c r="P7" s="115" t="s">
        <v>16</v>
      </c>
      <c r="Q7" s="115"/>
      <c r="R7" s="9" t="s">
        <v>0</v>
      </c>
    </row>
    <row r="8" spans="1:19" ht="17.25" customHeight="1">
      <c r="A8" s="77">
        <f>IF([1]人数!$F12=0," ",[1]人数!$F12)</f>
        <v>1</v>
      </c>
      <c r="B8" s="80" t="s">
        <v>17</v>
      </c>
      <c r="C8" s="83" t="str">
        <f>IF(ISERROR(VLOOKUP(1,[1]作成!$H$2:$K$56,3,FALSE))," ",VLOOKUP(1,[1]作成!$H$2:$K$56,3,FALSE))</f>
        <v>むぎごはん</v>
      </c>
      <c r="D8" s="86" t="str">
        <f>IF(ISERROR(VLOOKUP(2,[1]作成!$H$2:$K$56,4,FALSE))," ",VLOOKUP(2,[1]作成!$H$2:$K$56,4,FALSE))</f>
        <v>牛乳</v>
      </c>
      <c r="E8" s="89" t="str">
        <f>IF(ISERROR(VLOOKUP(3,[1]作成!$H$2:$K$56,3,FALSE))," ",VLOOKUP(3,[1]作成!$H$2:$K$56,3,FALSE))</f>
        <v>ソースカツどん(カツ・キャベツ)</v>
      </c>
      <c r="F8" s="90"/>
      <c r="G8" s="42" t="s">
        <v>61</v>
      </c>
      <c r="H8" s="42" t="s">
        <v>65</v>
      </c>
      <c r="I8" s="43"/>
      <c r="J8" s="42" t="s">
        <v>68</v>
      </c>
      <c r="K8" s="42" t="str">
        <f>[1]作成!BD9</f>
        <v xml:space="preserve"> </v>
      </c>
      <c r="L8" s="43"/>
      <c r="M8" s="42" t="s">
        <v>54</v>
      </c>
      <c r="N8" s="42" t="s">
        <v>58</v>
      </c>
      <c r="O8" s="44"/>
      <c r="P8" s="16">
        <f>IF([1]計算!U6=0," ",[1]計算!U6)</f>
        <v>721.22640000000001</v>
      </c>
      <c r="Q8" s="17" t="s">
        <v>18</v>
      </c>
      <c r="R8" s="9" t="s">
        <v>19</v>
      </c>
      <c r="S8" s="99" t="s">
        <v>20</v>
      </c>
    </row>
    <row r="9" spans="1:19" ht="17.25" customHeight="1">
      <c r="A9" s="78"/>
      <c r="B9" s="81"/>
      <c r="C9" s="84"/>
      <c r="D9" s="87"/>
      <c r="E9" s="91" t="str">
        <f>IF(ISERROR(VLOOKUP(4,[1]作成!$H$2:$K$56,3,FALSE))," ",VLOOKUP(4,[1]作成!$H$2:$K$56,3,FALSE))</f>
        <v>じゃがいもとわかめのみそしる</v>
      </c>
      <c r="F9" s="92"/>
      <c r="G9" s="42" t="s">
        <v>62</v>
      </c>
      <c r="H9" s="42" t="s">
        <v>66</v>
      </c>
      <c r="I9" s="45"/>
      <c r="J9" s="42" t="s">
        <v>69</v>
      </c>
      <c r="K9" s="46"/>
      <c r="L9" s="45"/>
      <c r="M9" s="42" t="s">
        <v>55</v>
      </c>
      <c r="N9" s="42" t="s">
        <v>59</v>
      </c>
      <c r="O9" s="46"/>
      <c r="P9" s="16">
        <f>IF([1]計算!X6=0," ",[1]計算!X6)</f>
        <v>26.230840000000001</v>
      </c>
      <c r="Q9" s="21" t="s">
        <v>21</v>
      </c>
      <c r="R9" s="9" t="s">
        <v>19</v>
      </c>
      <c r="S9" s="99"/>
    </row>
    <row r="10" spans="1:19" ht="17.25" customHeight="1">
      <c r="A10" s="78"/>
      <c r="B10" s="81"/>
      <c r="C10" s="84"/>
      <c r="D10" s="87"/>
      <c r="E10" s="91" t="str">
        <f>IF(ISERROR(VLOOKUP(5,[1]作成!$H$2:$K$56,3,FALSE))," ",VLOOKUP(5,[1]作成!$H$2:$K$56,3,FALSE))</f>
        <v xml:space="preserve"> </v>
      </c>
      <c r="F10" s="92"/>
      <c r="G10" s="42" t="s">
        <v>63</v>
      </c>
      <c r="H10" s="42" t="s">
        <v>67</v>
      </c>
      <c r="I10" s="45"/>
      <c r="J10" s="42" t="s">
        <v>70</v>
      </c>
      <c r="K10" s="46"/>
      <c r="L10" s="47"/>
      <c r="M10" s="42" t="s">
        <v>56</v>
      </c>
      <c r="N10" s="42" t="s">
        <v>60</v>
      </c>
      <c r="O10" s="48"/>
      <c r="P10" s="16">
        <f>IF([1]計算!Z6=0," ",[1]計算!Z6)</f>
        <v>22.89027999999999</v>
      </c>
      <c r="Q10" s="21" t="s">
        <v>21</v>
      </c>
      <c r="R10" s="9" t="s">
        <v>19</v>
      </c>
      <c r="S10" s="99"/>
    </row>
    <row r="11" spans="1:19" ht="17.25" customHeight="1">
      <c r="A11" s="79"/>
      <c r="B11" s="82"/>
      <c r="C11" s="85"/>
      <c r="D11" s="88"/>
      <c r="E11" s="24" t="str">
        <f>IF(ISERROR(VLOOKUP(6,[1]作成!$H$2:$K$56,3,FALSE))," ",VLOOKUP(6,[1]作成!$H$2:$K$56,3,FALSE))</f>
        <v xml:space="preserve"> </v>
      </c>
      <c r="F11" s="26" t="str">
        <f>IF(ISERROR(VLOOKUP(7,[1]作成!$H$2:$K$56,3,FALSE))," ",VLOOKUP(7,[1]作成!$H$2:$K$56,3,FALSE))</f>
        <v xml:space="preserve"> </v>
      </c>
      <c r="G11" s="42" t="s">
        <v>64</v>
      </c>
      <c r="H11" s="46"/>
      <c r="I11" s="47"/>
      <c r="J11" s="42" t="s">
        <v>71</v>
      </c>
      <c r="K11" s="51"/>
      <c r="L11" s="47"/>
      <c r="M11" s="42" t="s">
        <v>57</v>
      </c>
      <c r="N11" s="46"/>
      <c r="O11" s="48"/>
      <c r="P11" s="94" t="str">
        <f>IF([1]人数!I12=0," ",[1]人数!I12)</f>
        <v>福井県メニュー</v>
      </c>
      <c r="Q11" s="95"/>
      <c r="R11" s="9" t="s">
        <v>19</v>
      </c>
      <c r="S11" s="99"/>
    </row>
    <row r="12" spans="1:19" ht="17.25" customHeight="1">
      <c r="A12" s="77">
        <f>IF([1]人数!$F13=0," ",[1]人数!$F13)</f>
        <v>2</v>
      </c>
      <c r="B12" s="93" t="s">
        <v>22</v>
      </c>
      <c r="C12" s="83" t="s">
        <v>180</v>
      </c>
      <c r="D12" s="86" t="str">
        <f>IF(ISERROR(VLOOKUP(2,[1]作成!$H$57:$K$111,4,FALSE))," ",VLOOKUP(2,[1]作成!$H$57:$K$111,4,FALSE))</f>
        <v>牛乳</v>
      </c>
      <c r="E12" s="89" t="str">
        <f>IF(ISERROR(VLOOKUP(3,[1]作成!$H$57:$K$111,3,FALSE))," ",VLOOKUP(3,[1]作成!$H$57:$K$111,3,FALSE))</f>
        <v>きのこスパゲティ</v>
      </c>
      <c r="F12" s="90"/>
      <c r="G12" s="58" t="s">
        <v>84</v>
      </c>
      <c r="H12" s="44" t="s">
        <v>186</v>
      </c>
      <c r="I12" s="44"/>
      <c r="J12" s="49" t="s">
        <v>70</v>
      </c>
      <c r="K12" s="42" t="s">
        <v>81</v>
      </c>
      <c r="L12" s="43"/>
      <c r="M12" s="58" t="s">
        <v>72</v>
      </c>
      <c r="N12" s="59" t="s">
        <v>76</v>
      </c>
      <c r="O12" s="60" t="s">
        <v>55</v>
      </c>
      <c r="P12" s="16">
        <v>628</v>
      </c>
      <c r="Q12" s="17" t="s">
        <v>23</v>
      </c>
      <c r="R12" s="9" t="s">
        <v>24</v>
      </c>
      <c r="S12" s="99"/>
    </row>
    <row r="13" spans="1:19" ht="17.25" customHeight="1">
      <c r="A13" s="78"/>
      <c r="B13" s="93"/>
      <c r="C13" s="84"/>
      <c r="D13" s="87"/>
      <c r="E13" s="91" t="str">
        <f>IF(ISERROR(VLOOKUP(4,[1]作成!$H$57:$K$111,3,FALSE))," ",VLOOKUP(4,[1]作成!$H$57:$K$111,3,FALSE))</f>
        <v>ポークビーンズ</v>
      </c>
      <c r="F13" s="92"/>
      <c r="G13" s="42" t="s">
        <v>61</v>
      </c>
      <c r="H13" s="46" t="s">
        <v>67</v>
      </c>
      <c r="I13" s="48"/>
      <c r="J13" s="50" t="s">
        <v>79</v>
      </c>
      <c r="K13" s="42" t="s">
        <v>82</v>
      </c>
      <c r="L13" s="45"/>
      <c r="M13" s="42" t="s">
        <v>181</v>
      </c>
      <c r="N13" s="42" t="s">
        <v>60</v>
      </c>
      <c r="O13" s="42" t="s">
        <v>78</v>
      </c>
      <c r="P13" s="16">
        <v>24</v>
      </c>
      <c r="Q13" s="21" t="s">
        <v>21</v>
      </c>
      <c r="R13" s="9" t="s">
        <v>19</v>
      </c>
      <c r="S13" s="99"/>
    </row>
    <row r="14" spans="1:19" ht="17.25" customHeight="1">
      <c r="A14" s="78"/>
      <c r="B14" s="93"/>
      <c r="C14" s="84"/>
      <c r="D14" s="87"/>
      <c r="E14" s="91" t="s">
        <v>181</v>
      </c>
      <c r="F14" s="92"/>
      <c r="G14" s="42" t="s">
        <v>85</v>
      </c>
      <c r="H14" s="46"/>
      <c r="I14" s="48"/>
      <c r="J14" s="50" t="s">
        <v>187</v>
      </c>
      <c r="K14" s="42" t="s">
        <v>69</v>
      </c>
      <c r="L14" s="45"/>
      <c r="M14" s="42" t="s">
        <v>75</v>
      </c>
      <c r="N14" s="42" t="s">
        <v>77</v>
      </c>
      <c r="O14" s="42"/>
      <c r="P14" s="16">
        <v>20.2</v>
      </c>
      <c r="Q14" s="21" t="s">
        <v>21</v>
      </c>
      <c r="R14" s="9" t="s">
        <v>19</v>
      </c>
      <c r="S14" s="99"/>
    </row>
    <row r="15" spans="1:19" ht="17.25" customHeight="1">
      <c r="A15" s="79"/>
      <c r="B15" s="93"/>
      <c r="C15" s="85"/>
      <c r="D15" s="88"/>
      <c r="E15" s="25" t="str">
        <f>IF(ISERROR(VLOOKUP(6,[1]作成!$H$57:$K$111,3,FALSE))," ",VLOOKUP(6,[1]作成!$H$57:$K$111,3,FALSE))</f>
        <v xml:space="preserve"> </v>
      </c>
      <c r="F15" s="26" t="str">
        <f>IF(ISERROR(VLOOKUP(7,[1]作成!$H$57:$K$111,3,FALSE))," ",VLOOKUP(7,[1]作成!$H$57:$K$111,3,FALSE))</f>
        <v xml:space="preserve"> </v>
      </c>
      <c r="G15" s="42" t="s">
        <v>62</v>
      </c>
      <c r="H15" s="51"/>
      <c r="I15" s="52"/>
      <c r="J15" s="53" t="s">
        <v>80</v>
      </c>
      <c r="K15" s="42" t="s">
        <v>83</v>
      </c>
      <c r="L15" s="54"/>
      <c r="M15" s="42" t="s">
        <v>58</v>
      </c>
      <c r="N15" s="42" t="s">
        <v>57</v>
      </c>
      <c r="O15" s="55"/>
      <c r="P15" s="94"/>
      <c r="Q15" s="95"/>
      <c r="R15" s="9" t="s">
        <v>19</v>
      </c>
      <c r="S15" s="99"/>
    </row>
    <row r="16" spans="1:19" ht="17.25" customHeight="1">
      <c r="A16" s="77">
        <f>IF([1]人数!$F14=0," ",[1]人数!$F14)</f>
        <v>3</v>
      </c>
      <c r="B16" s="93" t="s">
        <v>25</v>
      </c>
      <c r="C16" s="83" t="str">
        <f>IF(ISERROR(VLOOKUP(1,[1]作成!$H$112:$K$166,3,FALSE))," ",VLOOKUP(1,[1]作成!$H$112:$K$166,3,FALSE))</f>
        <v>チャーハン</v>
      </c>
      <c r="D16" s="86" t="str">
        <f>IF(ISERROR(VLOOKUP(2,[1]作成!$H$112:$K$166,4,FALSE))," ",VLOOKUP(2,[1]作成!$H$112:$K$166,4,FALSE))</f>
        <v>牛乳</v>
      </c>
      <c r="E16" s="89" t="str">
        <f>IF(ISERROR(VLOOKUP(3,[1]作成!$H$112:$K$166,3,FALSE))," ",VLOOKUP(3,[1]作成!$H$112:$K$166,3,FALSE))</f>
        <v>さけとだいずのチリソース</v>
      </c>
      <c r="F16" s="90"/>
      <c r="G16" s="58" t="s">
        <v>93</v>
      </c>
      <c r="H16" s="42" t="s">
        <v>95</v>
      </c>
      <c r="I16" s="56"/>
      <c r="J16" s="49" t="s">
        <v>69</v>
      </c>
      <c r="K16" s="44" t="s">
        <v>82</v>
      </c>
      <c r="L16" s="43" t="s">
        <v>92</v>
      </c>
      <c r="M16" s="75" t="s">
        <v>87</v>
      </c>
      <c r="N16" s="76"/>
      <c r="O16" s="56"/>
      <c r="P16" s="16">
        <f>IF([1]計算!U8=0," ",[1]計算!U8)</f>
        <v>675.83351999999979</v>
      </c>
      <c r="Q16" s="17" t="s">
        <v>18</v>
      </c>
      <c r="R16" s="9" t="s">
        <v>26</v>
      </c>
      <c r="S16" s="99"/>
    </row>
    <row r="17" spans="1:19" ht="17.25" customHeight="1">
      <c r="A17" s="78"/>
      <c r="B17" s="93"/>
      <c r="C17" s="84"/>
      <c r="D17" s="87"/>
      <c r="E17" s="91" t="str">
        <f>IF(ISERROR(VLOOKUP(4,[1]作成!$H$112:$K$166,3,FALSE))," ",VLOOKUP(4,[1]作成!$H$112:$K$166,3,FALSE))</f>
        <v>ちゅうかふうコーンスープ</v>
      </c>
      <c r="F17" s="92"/>
      <c r="G17" s="42" t="s">
        <v>61</v>
      </c>
      <c r="H17" s="42" t="s">
        <v>96</v>
      </c>
      <c r="I17" s="47"/>
      <c r="J17" s="50" t="s">
        <v>70</v>
      </c>
      <c r="K17" s="46" t="s">
        <v>89</v>
      </c>
      <c r="L17" s="45" t="s">
        <v>80</v>
      </c>
      <c r="M17" s="42" t="s">
        <v>57</v>
      </c>
      <c r="N17" s="46"/>
      <c r="O17" s="47"/>
      <c r="P17" s="16">
        <f>IF([1]計算!X8=0," ",[1]計算!X8)</f>
        <v>29.235071999999995</v>
      </c>
      <c r="Q17" s="21" t="s">
        <v>21</v>
      </c>
      <c r="R17" s="9" t="s">
        <v>26</v>
      </c>
      <c r="S17" s="99"/>
    </row>
    <row r="18" spans="1:19" ht="17.25" customHeight="1">
      <c r="A18" s="78"/>
      <c r="B18" s="93"/>
      <c r="C18" s="84"/>
      <c r="D18" s="87"/>
      <c r="E18" s="91" t="str">
        <f>IF(ISERROR(VLOOKUP(5,[1]作成!$H$112:$K$166,3,FALSE))," ",VLOOKUP(5,[1]作成!$H$112:$K$166,3,FALSE))</f>
        <v xml:space="preserve"> </v>
      </c>
      <c r="F18" s="92"/>
      <c r="G18" s="42" t="s">
        <v>94</v>
      </c>
      <c r="H18" s="42" t="s">
        <v>63</v>
      </c>
      <c r="I18" s="47"/>
      <c r="J18" s="50" t="s">
        <v>81</v>
      </c>
      <c r="K18" s="46" t="s">
        <v>90</v>
      </c>
      <c r="L18" s="47"/>
      <c r="M18" s="42" t="s">
        <v>86</v>
      </c>
      <c r="N18" s="46"/>
      <c r="O18" s="47"/>
      <c r="P18" s="16">
        <f>IF([1]計算!Z8=0," ",[1]計算!Z8)</f>
        <v>22.616473999999997</v>
      </c>
      <c r="Q18" s="21" t="s">
        <v>27</v>
      </c>
      <c r="R18" s="9" t="s">
        <v>26</v>
      </c>
      <c r="S18" s="99"/>
    </row>
    <row r="19" spans="1:19" ht="17.25" customHeight="1">
      <c r="A19" s="79"/>
      <c r="B19" s="93"/>
      <c r="C19" s="85"/>
      <c r="D19" s="88"/>
      <c r="E19" s="25" t="str">
        <f>IF(ISERROR(VLOOKUP(6,[1]作成!$H$112:$K$166,3,FALSE))," ",VLOOKUP(6,[1]作成!$H$112:$K$166,3,FALSE))</f>
        <v xml:space="preserve"> </v>
      </c>
      <c r="F19" s="26" t="str">
        <f>IF(ISERROR(VLOOKUP(7,[1]作成!$H$112:$K$166,3,FALSE))," ",VLOOKUP(7,[1]作成!$H$112:$K$166,3,FALSE))</f>
        <v xml:space="preserve"> </v>
      </c>
      <c r="G19" s="61" t="s">
        <v>186</v>
      </c>
      <c r="H19" s="62" t="s">
        <v>65</v>
      </c>
      <c r="I19" s="55"/>
      <c r="J19" s="51" t="s">
        <v>88</v>
      </c>
      <c r="K19" s="51" t="s">
        <v>91</v>
      </c>
      <c r="L19" s="55"/>
      <c r="M19" s="51" t="s">
        <v>58</v>
      </c>
      <c r="N19" s="51"/>
      <c r="O19" s="55"/>
      <c r="P19" s="94" t="str">
        <f>IF([1]人数!I14=0," ",[1]人数!I14)</f>
        <v xml:space="preserve"> </v>
      </c>
      <c r="Q19" s="95"/>
      <c r="R19" s="9" t="s">
        <v>24</v>
      </c>
      <c r="S19" s="99"/>
    </row>
    <row r="20" spans="1:19" ht="17.25" customHeight="1">
      <c r="A20" s="77">
        <f>IF([1]人数!$F15=0," ",[1]人数!$F15)</f>
        <v>4</v>
      </c>
      <c r="B20" s="93" t="s">
        <v>28</v>
      </c>
      <c r="C20" s="83" t="str">
        <f>IF(ISERROR(VLOOKUP(1,[1]作成!$H$167:$K$221,3,FALSE))," ",VLOOKUP(1,[1]作成!$H$167:$K$221,3,FALSE))</f>
        <v>ごはん</v>
      </c>
      <c r="D20" s="86" t="str">
        <f>IF(ISERROR(VLOOKUP(2,[1]作成!$H$167:$K$221,4,FALSE))," ",VLOOKUP(2,[1]作成!$H$167:$K$221,4,FALSE))</f>
        <v>牛乳</v>
      </c>
      <c r="E20" s="89" t="str">
        <f>IF(ISERROR(VLOOKUP(3,[1]作成!$H$167:$K$221,3,FALSE))," ",VLOOKUP(3,[1]作成!$H$167:$K$221,3,FALSE))</f>
        <v>とりにくのあまずあえ</v>
      </c>
      <c r="F20" s="90"/>
      <c r="G20" s="42" t="s">
        <v>61</v>
      </c>
      <c r="H20" s="44" t="s">
        <v>188</v>
      </c>
      <c r="I20" s="43"/>
      <c r="J20" s="42" t="s">
        <v>88</v>
      </c>
      <c r="K20" s="42" t="s">
        <v>101</v>
      </c>
      <c r="L20" s="63" t="s">
        <v>187</v>
      </c>
      <c r="M20" s="42" t="s">
        <v>97</v>
      </c>
      <c r="N20" s="42" t="s">
        <v>58</v>
      </c>
      <c r="O20" s="57"/>
      <c r="P20" s="16">
        <f>IF([1]計算!U9=0," ",[1]計算!U9)</f>
        <v>660.77099999999996</v>
      </c>
      <c r="Q20" s="17" t="s">
        <v>23</v>
      </c>
      <c r="R20" s="9" t="s">
        <v>29</v>
      </c>
    </row>
    <row r="21" spans="1:19" ht="17.25" customHeight="1">
      <c r="A21" s="78"/>
      <c r="B21" s="93"/>
      <c r="C21" s="84"/>
      <c r="D21" s="87"/>
      <c r="E21" s="91" t="str">
        <f>IF(ISERROR(VLOOKUP(4,[1]作成!$H$167:$K$221,3,FALSE))," ",VLOOKUP(4,[1]作成!$H$167:$K$221,3,FALSE))</f>
        <v>タルタルサラダ</v>
      </c>
      <c r="F21" s="92"/>
      <c r="G21" s="42" t="s">
        <v>95</v>
      </c>
      <c r="H21" s="67"/>
      <c r="I21" s="63"/>
      <c r="J21" s="42" t="s">
        <v>82</v>
      </c>
      <c r="K21" s="42" t="s">
        <v>69</v>
      </c>
      <c r="L21" s="63" t="s">
        <v>104</v>
      </c>
      <c r="M21" s="42" t="s">
        <v>58</v>
      </c>
      <c r="N21" s="42" t="s">
        <v>98</v>
      </c>
      <c r="O21" s="57"/>
      <c r="P21" s="16">
        <f>IF([1]計算!X9=0," ",[1]計算!X9)</f>
        <v>25.898199999999992</v>
      </c>
      <c r="Q21" s="21" t="s">
        <v>30</v>
      </c>
      <c r="R21" s="9" t="s">
        <v>29</v>
      </c>
    </row>
    <row r="22" spans="1:19" ht="17.25" customHeight="1">
      <c r="A22" s="78"/>
      <c r="B22" s="93"/>
      <c r="C22" s="84"/>
      <c r="D22" s="87"/>
      <c r="E22" s="91" t="str">
        <f>IF(ISERROR(VLOOKUP(5,[1]作成!$H$167:$K$221,3,FALSE))," ",VLOOKUP(5,[1]作成!$H$167:$K$221,3,FALSE))</f>
        <v>はちはいじる</v>
      </c>
      <c r="F22" s="92"/>
      <c r="G22" s="42" t="s">
        <v>100</v>
      </c>
      <c r="H22" s="67"/>
      <c r="I22" s="63"/>
      <c r="J22" s="42" t="s">
        <v>89</v>
      </c>
      <c r="K22" s="42" t="s">
        <v>102</v>
      </c>
      <c r="L22" s="63" t="s">
        <v>105</v>
      </c>
      <c r="M22" s="42" t="s">
        <v>86</v>
      </c>
      <c r="N22" s="42" t="s">
        <v>99</v>
      </c>
      <c r="O22" s="57"/>
      <c r="P22" s="16">
        <f>IF([1]計算!Z9=0," ",[1]計算!Z9)</f>
        <v>22.003499999999999</v>
      </c>
      <c r="Q22" s="21" t="s">
        <v>31</v>
      </c>
      <c r="R22" s="9" t="s">
        <v>24</v>
      </c>
    </row>
    <row r="23" spans="1:19" ht="17.25" customHeight="1">
      <c r="A23" s="79"/>
      <c r="B23" s="93"/>
      <c r="C23" s="85"/>
      <c r="D23" s="88"/>
      <c r="E23" s="25" t="str">
        <f>IF(ISERROR(VLOOKUP(6,[1]作成!$H$167:$K$221,3,FALSE))," ",VLOOKUP(6,[1]作成!$H$167:$K$221,3,FALSE))</f>
        <v xml:space="preserve"> </v>
      </c>
      <c r="F23" s="26" t="str">
        <f>IF(ISERROR(VLOOKUP(7,[1]作成!$H$167:$K$221,3,FALSE))," ",VLOOKUP(7,[1]作成!$H$167:$K$221,3,FALSE))</f>
        <v xml:space="preserve"> </v>
      </c>
      <c r="G23" s="61" t="s">
        <v>96</v>
      </c>
      <c r="H23" s="62"/>
      <c r="I23" s="64"/>
      <c r="J23" s="61" t="s">
        <v>68</v>
      </c>
      <c r="K23" s="42" t="s">
        <v>103</v>
      </c>
      <c r="L23" s="47"/>
      <c r="M23" s="61" t="s">
        <v>57</v>
      </c>
      <c r="N23" s="42" t="s">
        <v>74</v>
      </c>
      <c r="O23" s="57"/>
      <c r="P23" s="94" t="str">
        <f>IF([1]人数!I15=0," ",[1]人数!I15)</f>
        <v xml:space="preserve"> </v>
      </c>
      <c r="Q23" s="95"/>
      <c r="R23" s="9" t="s">
        <v>24</v>
      </c>
    </row>
    <row r="24" spans="1:19" ht="17.25" customHeight="1">
      <c r="A24" s="77">
        <f>IF([1]人数!$F16=0," ",[1]人数!$F16)</f>
        <v>5</v>
      </c>
      <c r="B24" s="93" t="s">
        <v>32</v>
      </c>
      <c r="C24" s="83" t="str">
        <f>IF(ISERROR(VLOOKUP(1,[1]作成!$H$222:$K$276,3,FALSE))," ",VLOOKUP(1,[1]作成!$H$222:$K$276,3,FALSE))</f>
        <v>ごはん</v>
      </c>
      <c r="D24" s="86" t="str">
        <f>IF(ISERROR(VLOOKUP(2,[1]作成!$H$222:$K$276,4,FALSE))," ",VLOOKUP(2,[1]作成!$H$222:$K$276,4,FALSE))</f>
        <v>牛乳</v>
      </c>
      <c r="E24" s="89" t="str">
        <f>IF(ISERROR(VLOOKUP(3,[1]作成!$H$222:$K$276,3,FALSE))," ",VLOOKUP(3,[1]作成!$H$222:$K$276,3,FALSE))</f>
        <v>さかなのしおこうじやき</v>
      </c>
      <c r="F24" s="90"/>
      <c r="G24" s="42" t="s">
        <v>61</v>
      </c>
      <c r="H24" s="59" t="s">
        <v>62</v>
      </c>
      <c r="I24" s="56"/>
      <c r="J24" s="58" t="s">
        <v>109</v>
      </c>
      <c r="K24" s="59" t="s">
        <v>70</v>
      </c>
      <c r="L24" s="43"/>
      <c r="M24" s="42" t="s">
        <v>97</v>
      </c>
      <c r="N24" s="44"/>
      <c r="O24" s="43"/>
      <c r="P24" s="16">
        <f>IF([1]計算!U10=0," ",[1]計算!U10)</f>
        <v>692.26300000000015</v>
      </c>
      <c r="Q24" s="17" t="s">
        <v>33</v>
      </c>
      <c r="R24" s="9" t="s">
        <v>34</v>
      </c>
    </row>
    <row r="25" spans="1:19" ht="17.25" customHeight="1">
      <c r="A25" s="78"/>
      <c r="B25" s="93"/>
      <c r="C25" s="84"/>
      <c r="D25" s="87"/>
      <c r="E25" s="91" t="str">
        <f>IF(ISERROR(VLOOKUP(4,[1]作成!$H$222:$K$276,3,FALSE))," ",VLOOKUP(4,[1]作成!$H$222:$K$276,3,FALSE))</f>
        <v>きりぼしだいこんのいりに</v>
      </c>
      <c r="F25" s="92"/>
      <c r="G25" s="42" t="s">
        <v>107</v>
      </c>
      <c r="H25" s="42" t="s">
        <v>66</v>
      </c>
      <c r="I25" s="47"/>
      <c r="J25" s="42" t="s">
        <v>69</v>
      </c>
      <c r="K25" s="42" t="s">
        <v>110</v>
      </c>
      <c r="L25" s="45"/>
      <c r="M25" s="42" t="s">
        <v>98</v>
      </c>
      <c r="N25" s="46"/>
      <c r="O25" s="45"/>
      <c r="P25" s="16">
        <f>IF([1]計算!X10=0," ",[1]計算!X10)</f>
        <v>23.97</v>
      </c>
      <c r="Q25" s="21" t="s">
        <v>35</v>
      </c>
      <c r="R25" s="9" t="s">
        <v>34</v>
      </c>
    </row>
    <row r="26" spans="1:19" ht="17.25" customHeight="1">
      <c r="A26" s="78"/>
      <c r="B26" s="93"/>
      <c r="C26" s="84"/>
      <c r="D26" s="87"/>
      <c r="E26" s="91" t="str">
        <f>IF(ISERROR(VLOOKUP(5,[1]作成!$H$222:$K$276,3,FALSE))," ",VLOOKUP(5,[1]作成!$H$222:$K$276,3,FALSE))</f>
        <v>めったじる</v>
      </c>
      <c r="F26" s="92"/>
      <c r="G26" s="42" t="s">
        <v>108</v>
      </c>
      <c r="H26" s="46"/>
      <c r="I26" s="47"/>
      <c r="J26" s="42" t="s">
        <v>90</v>
      </c>
      <c r="K26" s="42" t="s">
        <v>89</v>
      </c>
      <c r="L26" s="45"/>
      <c r="M26" s="42" t="s">
        <v>58</v>
      </c>
      <c r="N26" s="46"/>
      <c r="O26" s="47"/>
      <c r="P26" s="16">
        <f>IF([1]計算!Z10=0," ",[1]計算!Z10)</f>
        <v>23.639199999999999</v>
      </c>
      <c r="Q26" s="21" t="s">
        <v>21</v>
      </c>
      <c r="R26" s="9" t="s">
        <v>19</v>
      </c>
    </row>
    <row r="27" spans="1:19" ht="17.25" customHeight="1">
      <c r="A27" s="79"/>
      <c r="B27" s="93"/>
      <c r="C27" s="85"/>
      <c r="D27" s="88"/>
      <c r="E27" s="25" t="str">
        <f>IF(ISERROR(VLOOKUP(6,[1]作成!$H$222:$K$276,3,FALSE))," ",VLOOKUP(6,[1]作成!$H$222:$K$276,3,FALSE))</f>
        <v xml:space="preserve"> </v>
      </c>
      <c r="F27" s="26" t="str">
        <f>IF(ISERROR(VLOOKUP(7,[1]作成!$H$222:$K$276,3,FALSE))," ",VLOOKUP(7,[1]作成!$H$222:$K$276,3,FALSE))</f>
        <v xml:space="preserve"> </v>
      </c>
      <c r="G27" s="42" t="s">
        <v>64</v>
      </c>
      <c r="H27" s="51"/>
      <c r="I27" s="55"/>
      <c r="J27" s="61" t="s">
        <v>102</v>
      </c>
      <c r="K27" s="51"/>
      <c r="L27" s="54"/>
      <c r="M27" s="42" t="s">
        <v>106</v>
      </c>
      <c r="N27" s="51"/>
      <c r="O27" s="55"/>
      <c r="P27" s="94" t="str">
        <f>IF([1]人数!I16=0," ",[1]人数!I16)</f>
        <v xml:space="preserve"> </v>
      </c>
      <c r="Q27" s="95"/>
      <c r="R27" s="9" t="s">
        <v>19</v>
      </c>
    </row>
    <row r="28" spans="1:19" ht="17.25" hidden="1" customHeight="1">
      <c r="A28" s="77">
        <f>IF([1]人数!$F17=0," ",[1]人数!$F17)</f>
        <v>8</v>
      </c>
      <c r="B28" s="80" t="s">
        <v>17</v>
      </c>
      <c r="C28" s="83" t="str">
        <f>IF(ISERROR(VLOOKUP(1,[1]作成!$H$277:$K$331,3,FALSE))," ",VLOOKUP(1,[1]作成!$H$277:$K$331,3,FALSE))</f>
        <v xml:space="preserve"> </v>
      </c>
      <c r="D28" s="86" t="str">
        <f>IF(ISERROR(VLOOKUP(2,[1]作成!$H$277:$K$331,4,FALSE))," ",VLOOKUP(2,[1]作成!$H$277:$K$331,4,FALSE))</f>
        <v xml:space="preserve"> </v>
      </c>
      <c r="E28" s="89" t="str">
        <f>IF(ISERROR(VLOOKUP(3,[1]作成!$H$277:$K$331,3,FALSE))," ",VLOOKUP(3,[1]作成!$H$277:$K$331,3,FALSE))</f>
        <v xml:space="preserve"> </v>
      </c>
      <c r="F28" s="90"/>
      <c r="G28" s="18"/>
      <c r="H28" s="19"/>
      <c r="I28" s="20"/>
      <c r="J28" s="18"/>
      <c r="K28" s="19"/>
      <c r="L28" s="20"/>
      <c r="M28" s="19"/>
      <c r="N28" s="19"/>
      <c r="O28" s="19"/>
      <c r="P28" s="16" t="str">
        <f>IF([1]計算!U11=0," ",[1]計算!U11)</f>
        <v xml:space="preserve"> </v>
      </c>
      <c r="Q28" s="17" t="s">
        <v>36</v>
      </c>
    </row>
    <row r="29" spans="1:19" ht="17.25" hidden="1" customHeight="1">
      <c r="A29" s="78"/>
      <c r="B29" s="81"/>
      <c r="C29" s="84"/>
      <c r="D29" s="87"/>
      <c r="E29" s="91" t="str">
        <f>IF(ISERROR(VLOOKUP(4,[1]作成!$H$277:$K$331,3,FALSE))," ",VLOOKUP(4,[1]作成!$H$277:$K$331,3,FALSE))</f>
        <v xml:space="preserve"> </v>
      </c>
      <c r="F29" s="92"/>
      <c r="G29" s="18"/>
      <c r="H29" s="19"/>
      <c r="I29" s="20"/>
      <c r="J29" s="18"/>
      <c r="K29" s="19"/>
      <c r="L29" s="22"/>
      <c r="M29" s="19"/>
      <c r="N29" s="19"/>
      <c r="O29" s="23"/>
      <c r="P29" s="16" t="str">
        <f>IF([1]計算!X11=0," ",[1]計算!X11)</f>
        <v xml:space="preserve"> </v>
      </c>
      <c r="Q29" s="21" t="s">
        <v>38</v>
      </c>
    </row>
    <row r="30" spans="1:19" ht="27.75" hidden="1" customHeight="1">
      <c r="A30" s="78"/>
      <c r="B30" s="81"/>
      <c r="C30" s="84"/>
      <c r="D30" s="87"/>
      <c r="E30" s="91" t="str">
        <f>IF(ISERROR(VLOOKUP(5,[1]作成!$H$277:$K$331,3,FALSE))," ",VLOOKUP(5,[1]作成!$H$277:$K$331,3,FALSE))</f>
        <v xml:space="preserve"> </v>
      </c>
      <c r="F30" s="92"/>
      <c r="G30" s="18"/>
      <c r="H30" s="19"/>
      <c r="I30" s="20"/>
      <c r="J30" s="18"/>
      <c r="K30" s="19"/>
      <c r="L30" s="22"/>
      <c r="M30" s="19"/>
      <c r="N30" s="19"/>
      <c r="O30" s="23"/>
      <c r="P30" s="16" t="str">
        <f>IF([1]計算!Z11=0," ",[1]計算!Z11)</f>
        <v xml:space="preserve"> </v>
      </c>
      <c r="Q30" s="21" t="s">
        <v>21</v>
      </c>
    </row>
    <row r="31" spans="1:19" ht="60" hidden="1" customHeight="1">
      <c r="A31" s="79"/>
      <c r="B31" s="82"/>
      <c r="C31" s="84"/>
      <c r="D31" s="87"/>
      <c r="E31" s="41" t="str">
        <f>IF(ISERROR(VLOOKUP(6,[1]作成!$H$277:$K$331,3,FALSE))," ",VLOOKUP(6,[1]作成!$H$277:$K$331,3,FALSE))</f>
        <v xml:space="preserve"> </v>
      </c>
      <c r="F31" s="41" t="str">
        <f>IF(ISERROR(VLOOKUP(7,[1]作成!$H$277:$K$331,3,FALSE))," ",VLOOKUP(7,[1]作成!$H$277:$K$331,3,FALSE))</f>
        <v xml:space="preserve"> </v>
      </c>
      <c r="G31" s="18"/>
      <c r="H31" s="19"/>
      <c r="I31" s="20"/>
      <c r="J31" s="18"/>
      <c r="K31" s="19"/>
      <c r="L31" s="22"/>
      <c r="M31" s="19"/>
      <c r="N31" s="19"/>
      <c r="O31" s="23"/>
      <c r="P31" s="97" t="str">
        <f>IF([1]人数!I17=0," ",[1]人数!I17)</f>
        <v>体育の日</v>
      </c>
      <c r="Q31" s="98"/>
    </row>
    <row r="32" spans="1:19" ht="38.25" customHeight="1">
      <c r="A32" s="39">
        <v>8</v>
      </c>
      <c r="B32" s="40" t="s">
        <v>17</v>
      </c>
      <c r="C32" s="71" t="s">
        <v>51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3"/>
    </row>
    <row r="33" spans="1:18" ht="17.25" customHeight="1">
      <c r="A33" s="77">
        <f>IF([1]人数!$F18=0," ",[1]人数!$F18)</f>
        <v>9</v>
      </c>
      <c r="B33" s="93" t="s">
        <v>22</v>
      </c>
      <c r="C33" s="83" t="str">
        <f>IF(ISERROR(VLOOKUP(1,[1]作成!$H$332:$K$386,3,FALSE))," ",VLOOKUP(1,[1]作成!$H$332:$K$386,3,FALSE))</f>
        <v>ミルクロール</v>
      </c>
      <c r="D33" s="86" t="str">
        <f>IF(ISERROR(VLOOKUP(2,[1]作成!$H$332:$K$386,4,FALSE))," ",VLOOKUP(2,[1]作成!$H$332:$K$386,4,FALSE))</f>
        <v>牛乳</v>
      </c>
      <c r="E33" s="89" t="str">
        <f>IF(ISERROR(VLOOKUP(3,[1]作成!$H$332:$K$386,3,FALSE))," ",VLOOKUP(3,[1]作成!$H$332:$K$386,3,FALSE))</f>
        <v>てづくりハンバーグ</v>
      </c>
      <c r="F33" s="90"/>
      <c r="G33" s="42" t="s">
        <v>61</v>
      </c>
      <c r="H33" s="42" t="s">
        <v>63</v>
      </c>
      <c r="I33" s="43"/>
      <c r="J33" s="42" t="s">
        <v>70</v>
      </c>
      <c r="K33" s="44" t="s">
        <v>68</v>
      </c>
      <c r="L33" s="43" t="s">
        <v>105</v>
      </c>
      <c r="M33" s="42" t="s">
        <v>114</v>
      </c>
      <c r="N33" s="42" t="s">
        <v>58</v>
      </c>
      <c r="O33" s="43"/>
      <c r="P33" s="16">
        <f>IF([1]計算!U12=0," ",[1]計算!U12)</f>
        <v>621.98389999999984</v>
      </c>
      <c r="Q33" s="17" t="s">
        <v>18</v>
      </c>
      <c r="R33" s="9" t="s">
        <v>19</v>
      </c>
    </row>
    <row r="34" spans="1:18" ht="17.25" customHeight="1">
      <c r="A34" s="78"/>
      <c r="B34" s="93"/>
      <c r="C34" s="84"/>
      <c r="D34" s="87"/>
      <c r="E34" s="91" t="str">
        <f>IF(ISERROR(VLOOKUP(4,[1]作成!$H$332:$K$386,3,FALSE))," ",VLOOKUP(4,[1]作成!$H$332:$K$386,3,FALSE))</f>
        <v>アーモンドサラダ</v>
      </c>
      <c r="F34" s="92"/>
      <c r="G34" s="42" t="s">
        <v>62</v>
      </c>
      <c r="H34" s="42" t="s">
        <v>84</v>
      </c>
      <c r="I34" s="47"/>
      <c r="J34" s="42" t="s">
        <v>187</v>
      </c>
      <c r="K34" s="46" t="s">
        <v>101</v>
      </c>
      <c r="L34" s="45"/>
      <c r="M34" s="42" t="s">
        <v>56</v>
      </c>
      <c r="N34" s="42" t="s">
        <v>60</v>
      </c>
      <c r="O34" s="45"/>
      <c r="P34" s="16">
        <f>IF([1]計算!X12=0," ",[1]計算!X12)</f>
        <v>29.98977</v>
      </c>
      <c r="Q34" s="21" t="s">
        <v>21</v>
      </c>
      <c r="R34" s="9" t="s">
        <v>19</v>
      </c>
    </row>
    <row r="35" spans="1:18" ht="17.25" customHeight="1">
      <c r="A35" s="78"/>
      <c r="B35" s="93"/>
      <c r="C35" s="84"/>
      <c r="D35" s="87"/>
      <c r="E35" s="91" t="str">
        <f>IF(ISERROR(VLOOKUP(5,[1]作成!$H$332:$K$386,3,FALSE))," ",VLOOKUP(5,[1]作成!$H$332:$K$386,3,FALSE))</f>
        <v>ペイザンヌスープ</v>
      </c>
      <c r="F35" s="92"/>
      <c r="G35" s="42" t="s">
        <v>112</v>
      </c>
      <c r="H35" s="42" t="s">
        <v>95</v>
      </c>
      <c r="I35" s="47"/>
      <c r="J35" s="42" t="s">
        <v>83</v>
      </c>
      <c r="K35" s="46" t="s">
        <v>69</v>
      </c>
      <c r="L35" s="45"/>
      <c r="M35" s="42" t="s">
        <v>115</v>
      </c>
      <c r="N35" s="46"/>
      <c r="O35" s="45"/>
      <c r="P35" s="16">
        <f>IF([1]計算!Z12=0," ",[1]計算!Z12)</f>
        <v>22.488550000000007</v>
      </c>
      <c r="Q35" s="21" t="s">
        <v>21</v>
      </c>
      <c r="R35" s="9" t="s">
        <v>19</v>
      </c>
    </row>
    <row r="36" spans="1:18" ht="17.25" customHeight="1">
      <c r="A36" s="79"/>
      <c r="B36" s="93"/>
      <c r="C36" s="85"/>
      <c r="D36" s="88"/>
      <c r="E36" s="25" t="str">
        <f>IF(ISERROR(VLOOKUP(6,[1]作成!$H$332:$K$386,3,FALSE))," ",VLOOKUP(6,[1]作成!$H$332:$K$386,3,FALSE))</f>
        <v xml:space="preserve"> </v>
      </c>
      <c r="F36" s="26" t="str">
        <f>IF(ISERROR(VLOOKUP(7,[1]作成!$H$332:$K$386,3,FALSE))," ",VLOOKUP(7,[1]作成!$H$332:$K$386,3,FALSE))</f>
        <v xml:space="preserve"> </v>
      </c>
      <c r="G36" s="42" t="s">
        <v>113</v>
      </c>
      <c r="H36" s="51"/>
      <c r="I36" s="55"/>
      <c r="J36" s="61" t="s">
        <v>111</v>
      </c>
      <c r="K36" s="51" t="s">
        <v>71</v>
      </c>
      <c r="L36" s="55"/>
      <c r="M36" s="42" t="s">
        <v>57</v>
      </c>
      <c r="N36" s="51"/>
      <c r="O36" s="55"/>
      <c r="P36" s="94" t="str">
        <f>IF([1]人数!I18=0," ",[1]人数!I18)</f>
        <v xml:space="preserve"> </v>
      </c>
      <c r="Q36" s="95"/>
      <c r="R36" s="9" t="s">
        <v>19</v>
      </c>
    </row>
    <row r="37" spans="1:18" ht="17.25" customHeight="1">
      <c r="A37" s="77">
        <f>IF([1]人数!$F19=0," ",[1]人数!$F19)</f>
        <v>10</v>
      </c>
      <c r="B37" s="93" t="s">
        <v>25</v>
      </c>
      <c r="C37" s="83" t="str">
        <f>IF(ISERROR(VLOOKUP(1,[1]作成!$H$387:$K$441,3,FALSE))," ",VLOOKUP(1,[1]作成!$H$387:$K$441,3,FALSE))</f>
        <v>ごはん</v>
      </c>
      <c r="D37" s="86" t="str">
        <f>IF(ISERROR(VLOOKUP(2,[1]作成!$H$387:$K$441,4,FALSE))," ",VLOOKUP(2,[1]作成!$H$387:$K$441,4,FALSE))</f>
        <v>牛乳</v>
      </c>
      <c r="E37" s="89" t="str">
        <f>IF(ISERROR(VLOOKUP(3,[1]作成!$H$387:$K$441,3,FALSE))," ",VLOOKUP(3,[1]作成!$H$387:$K$441,3,FALSE))</f>
        <v>いわしのアングレーズ</v>
      </c>
      <c r="F37" s="90"/>
      <c r="G37" s="58" t="s">
        <v>61</v>
      </c>
      <c r="H37" s="46" t="s">
        <v>66</v>
      </c>
      <c r="I37" s="45"/>
      <c r="J37" s="42" t="s">
        <v>88</v>
      </c>
      <c r="K37" s="42" t="s">
        <v>102</v>
      </c>
      <c r="L37" s="63" t="s">
        <v>71</v>
      </c>
      <c r="M37" s="58" t="s">
        <v>97</v>
      </c>
      <c r="N37" s="42" t="s">
        <v>56</v>
      </c>
      <c r="O37" s="45" t="s">
        <v>117</v>
      </c>
      <c r="P37" s="16">
        <f>IF([1]計算!U13=0," ",[1]計算!U13)</f>
        <v>747.76699999999983</v>
      </c>
      <c r="Q37" s="17" t="s">
        <v>39</v>
      </c>
      <c r="R37" s="9" t="s">
        <v>19</v>
      </c>
    </row>
    <row r="38" spans="1:18" ht="17.25" customHeight="1">
      <c r="A38" s="78"/>
      <c r="B38" s="93"/>
      <c r="C38" s="84"/>
      <c r="D38" s="87"/>
      <c r="E38" s="91" t="str">
        <f>IF(ISERROR(VLOOKUP(4,[1]作成!$H$387:$K$441,3,FALSE))," ",VLOOKUP(4,[1]作成!$H$387:$K$441,3,FALSE))</f>
        <v>セサミサラダ</v>
      </c>
      <c r="F38" s="92"/>
      <c r="G38" s="42" t="s">
        <v>120</v>
      </c>
      <c r="H38" s="46"/>
      <c r="I38" s="45"/>
      <c r="J38" s="42" t="s">
        <v>68</v>
      </c>
      <c r="K38" s="42" t="s">
        <v>103</v>
      </c>
      <c r="L38" s="63" t="s">
        <v>89</v>
      </c>
      <c r="M38" s="42" t="s">
        <v>86</v>
      </c>
      <c r="N38" s="42" t="s">
        <v>58</v>
      </c>
      <c r="O38" s="45"/>
      <c r="P38" s="16">
        <f>IF([1]計算!X13=0," ",[1]計算!X13)</f>
        <v>23.334300000000002</v>
      </c>
      <c r="Q38" s="21" t="s">
        <v>21</v>
      </c>
      <c r="R38" s="9" t="s">
        <v>19</v>
      </c>
    </row>
    <row r="39" spans="1:18" ht="17.25" customHeight="1">
      <c r="A39" s="78"/>
      <c r="B39" s="93"/>
      <c r="C39" s="84"/>
      <c r="D39" s="87"/>
      <c r="E39" s="91" t="str">
        <f>IF(ISERROR(VLOOKUP(5,[1]作成!$H$387:$K$441,3,FALSE))," ",VLOOKUP(5,[1]作成!$H$387:$K$441,3,FALSE))</f>
        <v>あつあげとだいこんのみそしる</v>
      </c>
      <c r="F39" s="92"/>
      <c r="G39" s="42" t="s">
        <v>118</v>
      </c>
      <c r="H39" s="46"/>
      <c r="I39" s="47"/>
      <c r="J39" s="42" t="s">
        <v>101</v>
      </c>
      <c r="K39" s="42" t="s">
        <v>70</v>
      </c>
      <c r="L39" s="63" t="s">
        <v>105</v>
      </c>
      <c r="M39" s="42" t="s">
        <v>57</v>
      </c>
      <c r="N39" s="42" t="s">
        <v>116</v>
      </c>
      <c r="O39" s="45"/>
      <c r="P39" s="16">
        <f>IF([1]計算!Z13=0," ",[1]計算!Z13)</f>
        <v>27.843799999999995</v>
      </c>
      <c r="Q39" s="21" t="s">
        <v>21</v>
      </c>
      <c r="R39" s="9" t="s">
        <v>19</v>
      </c>
    </row>
    <row r="40" spans="1:18" ht="17.25" customHeight="1">
      <c r="A40" s="79"/>
      <c r="B40" s="93"/>
      <c r="C40" s="85"/>
      <c r="D40" s="88"/>
      <c r="E40" s="25" t="str">
        <f>IF(ISERROR(VLOOKUP(6,[1]作成!$H$387:$K$441,3,FALSE))," ",VLOOKUP(6,[1]作成!$H$387:$K$441,3,FALSE))</f>
        <v>ブルーベリーゼリー</v>
      </c>
      <c r="F40" s="26" t="str">
        <f>IF(ISERROR(VLOOKUP(7,[1]作成!$H$387:$K$441,3,FALSE))," ",VLOOKUP(7,[1]作成!$H$387:$K$441,3,FALSE))</f>
        <v xml:space="preserve"> </v>
      </c>
      <c r="G40" s="42" t="s">
        <v>119</v>
      </c>
      <c r="H40" s="46"/>
      <c r="I40" s="47"/>
      <c r="J40" s="42" t="s">
        <v>92</v>
      </c>
      <c r="K40" s="62" t="s">
        <v>69</v>
      </c>
      <c r="L40" s="55"/>
      <c r="M40" s="62" t="s">
        <v>58</v>
      </c>
      <c r="N40" s="52" t="s">
        <v>74</v>
      </c>
      <c r="O40" s="45"/>
      <c r="P40" s="94" t="str">
        <f>IF([1]人数!I19=0," ",[1]人数!I19)</f>
        <v>目の愛護デー</v>
      </c>
      <c r="Q40" s="95"/>
      <c r="R40" s="9" t="s">
        <v>40</v>
      </c>
    </row>
    <row r="41" spans="1:18" ht="17.25" customHeight="1">
      <c r="A41" s="77">
        <f>IF([1]人数!$F20=0," ",[1]人数!$F20)</f>
        <v>11</v>
      </c>
      <c r="B41" s="93" t="s">
        <v>28</v>
      </c>
      <c r="C41" s="83" t="str">
        <f>IF(ISERROR(VLOOKUP(1,[1]作成!$H$442:$K$496,3,FALSE))," ",VLOOKUP(1,[1]作成!$H$442:$K$496,3,FALSE))</f>
        <v>むぎごはん</v>
      </c>
      <c r="D41" s="86" t="str">
        <f>IF(ISERROR(VLOOKUP(2,[1]作成!$H$442:$K$496,4,FALSE))," ",VLOOKUP(2,[1]作成!$H$442:$K$496,4,FALSE))</f>
        <v>牛乳</v>
      </c>
      <c r="E41" s="89" t="str">
        <f>IF(ISERROR(VLOOKUP(3,[1]作成!$H$442:$K$496,3,FALSE))," ",VLOOKUP(3,[1]作成!$H$442:$K$496,3,FALSE))</f>
        <v>カレーライス</v>
      </c>
      <c r="F41" s="90"/>
      <c r="G41" s="58" t="s">
        <v>61</v>
      </c>
      <c r="H41" s="44"/>
      <c r="I41" s="56"/>
      <c r="J41" s="49" t="s">
        <v>82</v>
      </c>
      <c r="K41" s="42" t="s">
        <v>83</v>
      </c>
      <c r="L41" s="63" t="str">
        <f>[1]作成!BE42</f>
        <v xml:space="preserve"> </v>
      </c>
      <c r="M41" s="42" t="s">
        <v>54</v>
      </c>
      <c r="N41" s="42" t="s">
        <v>121</v>
      </c>
      <c r="O41" s="43"/>
      <c r="P41" s="16">
        <f>IF([1]計算!U14=0," ",[1]計算!U14)</f>
        <v>769.53019999999981</v>
      </c>
      <c r="Q41" s="17" t="s">
        <v>41</v>
      </c>
      <c r="R41" s="9" t="s">
        <v>42</v>
      </c>
    </row>
    <row r="42" spans="1:18" ht="17.25" customHeight="1">
      <c r="A42" s="78"/>
      <c r="B42" s="93"/>
      <c r="C42" s="84"/>
      <c r="D42" s="87"/>
      <c r="E42" s="91" t="str">
        <f>IF(ISERROR(VLOOKUP(4,[1]作成!$H$442:$K$496,3,FALSE))," ",VLOOKUP(4,[1]作成!$H$442:$K$496,3,FALSE))</f>
        <v>フルーツヨーグルト</v>
      </c>
      <c r="F42" s="92"/>
      <c r="G42" s="42" t="s">
        <v>62</v>
      </c>
      <c r="H42" s="46"/>
      <c r="I42" s="47"/>
      <c r="J42" s="50" t="s">
        <v>88</v>
      </c>
      <c r="K42" s="42" t="s">
        <v>123</v>
      </c>
      <c r="L42" s="45"/>
      <c r="M42" s="42" t="s">
        <v>60</v>
      </c>
      <c r="N42" s="42" t="s">
        <v>57</v>
      </c>
      <c r="O42" s="47"/>
      <c r="P42" s="16">
        <f>IF([1]計算!X14=0," ",[1]計算!X14)</f>
        <v>20.693820000000002</v>
      </c>
      <c r="Q42" s="21" t="s">
        <v>21</v>
      </c>
      <c r="R42" s="9" t="s">
        <v>26</v>
      </c>
    </row>
    <row r="43" spans="1:18" ht="17.25" customHeight="1">
      <c r="A43" s="78"/>
      <c r="B43" s="93"/>
      <c r="C43" s="84"/>
      <c r="D43" s="87"/>
      <c r="E43" s="91" t="str">
        <f>IF(ISERROR(VLOOKUP(5,[1]作成!$H$442:$K$496,3,FALSE))," ",VLOOKUP(5,[1]作成!$H$442:$K$496,3,FALSE))</f>
        <v xml:space="preserve"> </v>
      </c>
      <c r="F43" s="92"/>
      <c r="G43" s="42" t="s">
        <v>84</v>
      </c>
      <c r="H43" s="46"/>
      <c r="I43" s="47"/>
      <c r="J43" s="50" t="s">
        <v>70</v>
      </c>
      <c r="K43" s="42" t="s">
        <v>124</v>
      </c>
      <c r="L43" s="45"/>
      <c r="M43" s="42" t="s">
        <v>55</v>
      </c>
      <c r="N43" s="46"/>
      <c r="O43" s="47"/>
      <c r="P43" s="16">
        <f>IF([1]計算!Z14=0," ",[1]計算!Z14)</f>
        <v>21.693740000000002</v>
      </c>
      <c r="Q43" s="21" t="s">
        <v>30</v>
      </c>
      <c r="R43" s="9" t="s">
        <v>19</v>
      </c>
    </row>
    <row r="44" spans="1:18" ht="17.25" customHeight="1">
      <c r="A44" s="79"/>
      <c r="B44" s="93"/>
      <c r="C44" s="85"/>
      <c r="D44" s="88"/>
      <c r="E44" s="25" t="str">
        <f>IF(ISERROR(VLOOKUP(6,[1]作成!$H$442:$K$496,3,FALSE))," ",VLOOKUP(6,[1]作成!$H$442:$K$496,3,FALSE))</f>
        <v xml:space="preserve"> </v>
      </c>
      <c r="F44" s="26" t="str">
        <f>IF(ISERROR(VLOOKUP(7,[1]作成!$H$442:$K$496,3,FALSE))," ",VLOOKUP(7,[1]作成!$H$442:$K$496,3,FALSE))</f>
        <v xml:space="preserve"> </v>
      </c>
      <c r="G44" s="42" t="s">
        <v>122</v>
      </c>
      <c r="H44" s="51"/>
      <c r="I44" s="55"/>
      <c r="J44" s="53" t="s">
        <v>69</v>
      </c>
      <c r="K44" s="42" t="s">
        <v>125</v>
      </c>
      <c r="L44" s="54"/>
      <c r="M44" s="42" t="s">
        <v>78</v>
      </c>
      <c r="N44" s="51"/>
      <c r="O44" s="55"/>
      <c r="P44" s="94" t="str">
        <f>IF([1]人数!I20=0," ",[1]人数!I20)</f>
        <v xml:space="preserve"> </v>
      </c>
      <c r="Q44" s="95"/>
      <c r="R44" s="9" t="s">
        <v>19</v>
      </c>
    </row>
    <row r="45" spans="1:18" ht="17.25" customHeight="1">
      <c r="A45" s="77">
        <f>IF([1]人数!$F21=0," ",[1]人数!$F21)</f>
        <v>12</v>
      </c>
      <c r="B45" s="93" t="s">
        <v>32</v>
      </c>
      <c r="C45" s="83" t="str">
        <f>IF(ISERROR(VLOOKUP(1,[1]作成!$H$497:$K$551,3,FALSE))," ",VLOOKUP(1,[1]作成!$H$497:$K$551,3,FALSE))</f>
        <v>ごはん</v>
      </c>
      <c r="D45" s="86" t="str">
        <f>IF(ISERROR(VLOOKUP(2,[1]作成!$H$497:$K$551,4,FALSE))," ",VLOOKUP(2,[1]作成!$H$497:$K$551,4,FALSE))</f>
        <v>牛乳</v>
      </c>
      <c r="E45" s="89" t="str">
        <f>IF(ISERROR(VLOOKUP(3,[1]作成!$H$497:$K$551,3,FALSE))," ",VLOOKUP(3,[1]作成!$H$497:$K$551,3,FALSE))</f>
        <v>ししゃものごまあげ</v>
      </c>
      <c r="F45" s="90"/>
      <c r="G45" s="58" t="s">
        <v>61</v>
      </c>
      <c r="H45" s="46"/>
      <c r="I45" s="47"/>
      <c r="J45" s="42" t="s">
        <v>68</v>
      </c>
      <c r="K45" s="44" t="s">
        <v>70</v>
      </c>
      <c r="L45" s="45"/>
      <c r="M45" s="58" t="s">
        <v>97</v>
      </c>
      <c r="N45" s="42" t="s">
        <v>57</v>
      </c>
      <c r="O45" s="45"/>
      <c r="P45" s="16">
        <f>IF([1]計算!U15=0," ",[1]計算!U15)</f>
        <v>650.84899999999971</v>
      </c>
      <c r="Q45" s="17" t="s">
        <v>18</v>
      </c>
      <c r="R45" s="9" t="s">
        <v>42</v>
      </c>
    </row>
    <row r="46" spans="1:18" ht="17.25" customHeight="1">
      <c r="A46" s="78"/>
      <c r="B46" s="93"/>
      <c r="C46" s="84"/>
      <c r="D46" s="87"/>
      <c r="E46" s="91" t="str">
        <f>IF(ISERROR(VLOOKUP(4,[1]作成!$H$497:$K$551,3,FALSE))," ",VLOOKUP(4,[1]作成!$H$497:$K$551,3,FALSE))</f>
        <v>ゆかりあえ</v>
      </c>
      <c r="F46" s="92"/>
      <c r="G46" s="42" t="s">
        <v>127</v>
      </c>
      <c r="H46" s="46"/>
      <c r="I46" s="47"/>
      <c r="J46" s="42" t="s">
        <v>101</v>
      </c>
      <c r="K46" s="46" t="s">
        <v>104</v>
      </c>
      <c r="L46" s="45"/>
      <c r="M46" s="42" t="s">
        <v>55</v>
      </c>
      <c r="N46" s="42" t="s">
        <v>58</v>
      </c>
      <c r="O46" s="45"/>
      <c r="P46" s="16">
        <f>IF([1]計算!X15=0," ",[1]計算!X15)</f>
        <v>23.219099999999997</v>
      </c>
      <c r="Q46" s="21" t="s">
        <v>21</v>
      </c>
      <c r="R46" s="9" t="s">
        <v>19</v>
      </c>
    </row>
    <row r="47" spans="1:18" ht="17.25" customHeight="1">
      <c r="A47" s="78"/>
      <c r="B47" s="93"/>
      <c r="C47" s="84"/>
      <c r="D47" s="87"/>
      <c r="E47" s="91" t="str">
        <f>IF(ISERROR(VLOOKUP(5,[1]作成!$H$497:$K$551,3,FALSE))," ",VLOOKUP(5,[1]作成!$H$497:$K$551,3,FALSE))</f>
        <v>にくじゃが</v>
      </c>
      <c r="F47" s="92"/>
      <c r="G47" s="42" t="s">
        <v>62</v>
      </c>
      <c r="H47" s="46"/>
      <c r="I47" s="47"/>
      <c r="J47" s="42" t="s">
        <v>69</v>
      </c>
      <c r="K47" s="46" t="s">
        <v>90</v>
      </c>
      <c r="L47" s="45"/>
      <c r="M47" s="42" t="s">
        <v>128</v>
      </c>
      <c r="N47" s="42" t="s">
        <v>60</v>
      </c>
      <c r="O47" s="45"/>
      <c r="P47" s="16">
        <f>IF([1]計算!Z15=0," ",[1]計算!Z15)</f>
        <v>18.611300000000004</v>
      </c>
      <c r="Q47" s="21" t="s">
        <v>30</v>
      </c>
      <c r="R47" s="9" t="s">
        <v>29</v>
      </c>
    </row>
    <row r="48" spans="1:18" ht="17.25" customHeight="1">
      <c r="A48" s="79"/>
      <c r="B48" s="93"/>
      <c r="C48" s="85"/>
      <c r="D48" s="88"/>
      <c r="E48" s="25" t="str">
        <f>IF(ISERROR(VLOOKUP(6,[1]作成!$H$497:$K$551,3,FALSE))," ",VLOOKUP(6,[1]作成!$H$497:$K$551,3,FALSE))</f>
        <v xml:space="preserve"> </v>
      </c>
      <c r="F48" s="26" t="str">
        <f>IF(ISERROR(VLOOKUP(7,[1]作成!$H$497:$K$551,3,FALSE))," ",VLOOKUP(7,[1]作成!$H$497:$K$551,3,FALSE))</f>
        <v xml:space="preserve"> </v>
      </c>
      <c r="G48" s="53"/>
      <c r="H48" s="46"/>
      <c r="I48" s="47"/>
      <c r="J48" s="61" t="s">
        <v>126</v>
      </c>
      <c r="K48" s="46"/>
      <c r="L48" s="47"/>
      <c r="M48" s="42" t="s">
        <v>116</v>
      </c>
      <c r="N48" s="48"/>
      <c r="O48" s="45"/>
      <c r="P48" s="94" t="str">
        <f>IF([1]人数!I21=0," ",[1]人数!I21)</f>
        <v xml:space="preserve"> </v>
      </c>
      <c r="Q48" s="95"/>
      <c r="R48" s="9" t="s">
        <v>26</v>
      </c>
    </row>
    <row r="49" spans="1:18" ht="17.25" customHeight="1">
      <c r="A49" s="77">
        <f>IF([1]人数!$F22=0," ",[1]人数!$F22)</f>
        <v>15</v>
      </c>
      <c r="B49" s="80" t="s">
        <v>17</v>
      </c>
      <c r="C49" s="83" t="str">
        <f>IF(ISERROR(VLOOKUP(1,[1]作成!$H$552:$K$606,3,FALSE))," ",VLOOKUP(1,[1]作成!$H$552:$K$606,3,FALSE))</f>
        <v>こぎつねごはん</v>
      </c>
      <c r="D49" s="86" t="str">
        <f>IF(ISERROR(VLOOKUP(2,[1]作成!$H$552:$K$606,4,FALSE))," ",VLOOKUP(2,[1]作成!$H$552:$K$606,4,FALSE))</f>
        <v>牛乳</v>
      </c>
      <c r="E49" s="89" t="str">
        <f>IF(ISERROR(VLOOKUP(3,[1]作成!$H$552:$K$606,3,FALSE))," ",VLOOKUP(3,[1]作成!$H$552:$K$606,3,FALSE))</f>
        <v>とりにくとじゃがいものてりあえ</v>
      </c>
      <c r="F49" s="90"/>
      <c r="G49" s="42" t="s">
        <v>64</v>
      </c>
      <c r="H49" s="59" t="s">
        <v>96</v>
      </c>
      <c r="I49" s="43" t="s">
        <v>67</v>
      </c>
      <c r="J49" s="42" t="s">
        <v>80</v>
      </c>
      <c r="K49" s="59" t="s">
        <v>88</v>
      </c>
      <c r="L49" s="56"/>
      <c r="M49" s="58" t="s">
        <v>129</v>
      </c>
      <c r="N49" s="44" t="s">
        <v>57</v>
      </c>
      <c r="O49" s="43"/>
      <c r="P49" s="16">
        <f>IF([1]計算!U16=0," ",[1]計算!U16)</f>
        <v>624.31900000000007</v>
      </c>
      <c r="Q49" s="17" t="s">
        <v>39</v>
      </c>
      <c r="R49" s="9" t="s">
        <v>19</v>
      </c>
    </row>
    <row r="50" spans="1:18" ht="17.25" customHeight="1">
      <c r="A50" s="78"/>
      <c r="B50" s="81"/>
      <c r="C50" s="84"/>
      <c r="D50" s="87"/>
      <c r="E50" s="91" t="str">
        <f>IF(ISERROR(VLOOKUP(4,[1]作成!$H$552:$K$606,3,FALSE))," ",VLOOKUP(4,[1]作成!$H$552:$K$606,3,FALSE))</f>
        <v>とうふとわかめのみそしる</v>
      </c>
      <c r="F50" s="92"/>
      <c r="G50" s="42" t="s">
        <v>108</v>
      </c>
      <c r="H50" s="42" t="s">
        <v>130</v>
      </c>
      <c r="I50" s="47"/>
      <c r="J50" s="42" t="s">
        <v>69</v>
      </c>
      <c r="K50" s="42" t="s">
        <v>90</v>
      </c>
      <c r="L50" s="47"/>
      <c r="M50" s="42" t="s">
        <v>58</v>
      </c>
      <c r="N50" s="46"/>
      <c r="O50" s="45"/>
      <c r="P50" s="16">
        <f>IF([1]計算!X16=0," ",[1]計算!X16)</f>
        <v>28.139449999999993</v>
      </c>
      <c r="Q50" s="21" t="s">
        <v>31</v>
      </c>
      <c r="R50" s="9" t="s">
        <v>34</v>
      </c>
    </row>
    <row r="51" spans="1:18" ht="17.25" customHeight="1">
      <c r="A51" s="78"/>
      <c r="B51" s="81"/>
      <c r="C51" s="84"/>
      <c r="D51" s="87"/>
      <c r="E51" s="91" t="str">
        <f>IF(ISERROR(VLOOKUP(5,[1]作成!$H$552:$K$606,3,FALSE))," ",VLOOKUP(5,[1]作成!$H$552:$K$606,3,FALSE))</f>
        <v xml:space="preserve"> </v>
      </c>
      <c r="F51" s="92"/>
      <c r="G51" s="42" t="s">
        <v>61</v>
      </c>
      <c r="H51" s="42" t="s">
        <v>65</v>
      </c>
      <c r="I51" s="47"/>
      <c r="J51" s="42" t="s">
        <v>131</v>
      </c>
      <c r="K51" s="42" t="s">
        <v>70</v>
      </c>
      <c r="L51" s="47"/>
      <c r="M51" s="42" t="s">
        <v>86</v>
      </c>
      <c r="N51" s="46"/>
      <c r="O51" s="45"/>
      <c r="P51" s="16">
        <f>IF([1]計算!Z16=0," ",[1]計算!Z16)</f>
        <v>17.668249999999993</v>
      </c>
      <c r="Q51" s="21" t="s">
        <v>21</v>
      </c>
      <c r="R51" s="9" t="s">
        <v>34</v>
      </c>
    </row>
    <row r="52" spans="1:18" ht="17.25" customHeight="1">
      <c r="A52" s="79"/>
      <c r="B52" s="82"/>
      <c r="C52" s="85"/>
      <c r="D52" s="88"/>
      <c r="E52" s="24" t="str">
        <f>IF(ISERROR(VLOOKUP(6,[1]作成!$H$552:$K$606,3,FALSE))," ",VLOOKUP(6,[1]作成!$H$552:$K$606,3,FALSE))</f>
        <v xml:space="preserve"> </v>
      </c>
      <c r="F52" s="26" t="str">
        <f>IF(ISERROR(VLOOKUP(7,[1]作成!$H$552:$K$606,3,FALSE))," ",VLOOKUP(7,[1]作成!$H$552:$K$606,3,FALSE))</f>
        <v xml:space="preserve"> </v>
      </c>
      <c r="G52" s="62" t="s">
        <v>95</v>
      </c>
      <c r="H52" s="62" t="s">
        <v>66</v>
      </c>
      <c r="I52" s="55"/>
      <c r="J52" s="61" t="s">
        <v>133</v>
      </c>
      <c r="K52" s="42" t="s">
        <v>71</v>
      </c>
      <c r="L52" s="55"/>
      <c r="M52" s="42" t="s">
        <v>60</v>
      </c>
      <c r="N52" s="52"/>
      <c r="O52" s="54"/>
      <c r="P52" s="94" t="str">
        <f>IF([1]人数!I22=0," ",[1]人数!I22)</f>
        <v xml:space="preserve"> </v>
      </c>
      <c r="Q52" s="95"/>
      <c r="R52" s="9" t="s">
        <v>37</v>
      </c>
    </row>
    <row r="53" spans="1:18" ht="17.25" customHeight="1">
      <c r="A53" s="77">
        <f>IF([1]人数!$F23=0," ",[1]人数!$F23)</f>
        <v>16</v>
      </c>
      <c r="B53" s="93" t="s">
        <v>22</v>
      </c>
      <c r="C53" s="83" t="s">
        <v>182</v>
      </c>
      <c r="D53" s="86" t="str">
        <f>IF(ISERROR(VLOOKUP(2,[1]作成!$H$607:$K$661,4,FALSE))," ",VLOOKUP(2,[1]作成!$H$607:$K$661,4,FALSE))</f>
        <v>牛乳</v>
      </c>
      <c r="E53" s="89" t="str">
        <f>IF(ISERROR(VLOOKUP(3,[1]作成!$H$607:$K$661,3,FALSE))," ",VLOOKUP(3,[1]作成!$H$607:$K$661,3,FALSE))</f>
        <v>ペンネペスカトーレ</v>
      </c>
      <c r="F53" s="90"/>
      <c r="G53" s="59" t="s">
        <v>84</v>
      </c>
      <c r="H53" s="59" t="s">
        <v>135</v>
      </c>
      <c r="I53" s="45"/>
      <c r="J53" s="42" t="s">
        <v>82</v>
      </c>
      <c r="K53" s="59" t="s">
        <v>69</v>
      </c>
      <c r="L53" s="45"/>
      <c r="M53" s="58" t="s">
        <v>72</v>
      </c>
      <c r="N53" s="42" t="s">
        <v>60</v>
      </c>
      <c r="O53" s="45"/>
      <c r="P53" s="16">
        <v>712</v>
      </c>
      <c r="Q53" s="17" t="s">
        <v>23</v>
      </c>
      <c r="R53" s="9" t="s">
        <v>37</v>
      </c>
    </row>
    <row r="54" spans="1:18" ht="17.25" customHeight="1">
      <c r="A54" s="78"/>
      <c r="B54" s="93"/>
      <c r="C54" s="84"/>
      <c r="D54" s="87"/>
      <c r="E54" s="91" t="str">
        <f>IF(ISERROR(VLOOKUP(4,[1]作成!$H$607:$K$661,3,FALSE))," ",VLOOKUP(4,[1]作成!$H$607:$K$661,3,FALSE))</f>
        <v>とうにゅうコーンチャウダー</v>
      </c>
      <c r="F54" s="92"/>
      <c r="G54" s="42" t="s">
        <v>61</v>
      </c>
      <c r="H54" s="42" t="s">
        <v>136</v>
      </c>
      <c r="I54" s="47"/>
      <c r="J54" s="42" t="s">
        <v>70</v>
      </c>
      <c r="K54" s="42" t="s">
        <v>80</v>
      </c>
      <c r="L54" s="45"/>
      <c r="M54" s="42" t="s">
        <v>183</v>
      </c>
      <c r="N54" s="42" t="s">
        <v>128</v>
      </c>
      <c r="O54" s="45"/>
      <c r="P54" s="16">
        <v>33</v>
      </c>
      <c r="Q54" s="21" t="s">
        <v>43</v>
      </c>
      <c r="R54" s="9" t="s">
        <v>44</v>
      </c>
    </row>
    <row r="55" spans="1:18" ht="17.25" customHeight="1">
      <c r="A55" s="78"/>
      <c r="B55" s="93"/>
      <c r="C55" s="84"/>
      <c r="D55" s="87"/>
      <c r="E55" s="91"/>
      <c r="F55" s="92"/>
      <c r="G55" s="42" t="s">
        <v>85</v>
      </c>
      <c r="H55" s="42" t="s">
        <v>95</v>
      </c>
      <c r="I55" s="47"/>
      <c r="J55" s="42" t="s">
        <v>83</v>
      </c>
      <c r="K55" s="42" t="s">
        <v>92</v>
      </c>
      <c r="L55" s="47"/>
      <c r="M55" s="42" t="s">
        <v>184</v>
      </c>
      <c r="N55" s="42" t="s">
        <v>78</v>
      </c>
      <c r="O55" s="45"/>
      <c r="P55" s="16">
        <v>26</v>
      </c>
      <c r="Q55" s="21" t="s">
        <v>21</v>
      </c>
      <c r="R55" s="9" t="s">
        <v>19</v>
      </c>
    </row>
    <row r="56" spans="1:18" ht="17.25" customHeight="1">
      <c r="A56" s="79"/>
      <c r="B56" s="93"/>
      <c r="C56" s="85"/>
      <c r="D56" s="88"/>
      <c r="E56" s="25" t="str">
        <f>IF(ISERROR(VLOOKUP(6,[1]作成!$H$607:$K$661,3,FALSE))," ",VLOOKUP(6,[1]作成!$H$607:$K$661,3,FALSE))</f>
        <v xml:space="preserve"> </v>
      </c>
      <c r="F56" s="26" t="str">
        <f>IF(ISERROR(VLOOKUP(7,[1]作成!$H$607:$K$661,3,FALSE))," ",VLOOKUP(7,[1]作成!$H$607:$K$661,3,FALSE))</f>
        <v xml:space="preserve"> </v>
      </c>
      <c r="G56" s="61" t="s">
        <v>134</v>
      </c>
      <c r="H56" s="62" t="s">
        <v>137</v>
      </c>
      <c r="I56" s="55"/>
      <c r="J56" s="62" t="s">
        <v>81</v>
      </c>
      <c r="K56" s="62" t="s">
        <v>105</v>
      </c>
      <c r="L56" s="55"/>
      <c r="M56" s="62" t="s">
        <v>185</v>
      </c>
      <c r="N56" s="62" t="s">
        <v>76</v>
      </c>
      <c r="O56" s="45"/>
      <c r="P56" s="94" t="str">
        <f>IF([1]人数!I23=0," ",[1]人数!I23)</f>
        <v xml:space="preserve"> </v>
      </c>
      <c r="Q56" s="95"/>
      <c r="R56" s="9" t="s">
        <v>24</v>
      </c>
    </row>
    <row r="57" spans="1:18" ht="17.25" customHeight="1">
      <c r="A57" s="77">
        <f>IF([1]人数!$F24=0," ",[1]人数!$F24)</f>
        <v>17</v>
      </c>
      <c r="B57" s="93" t="s">
        <v>25</v>
      </c>
      <c r="C57" s="83" t="str">
        <f>IF(ISERROR(VLOOKUP(1,[1]作成!$H$662:$K$716,3,FALSE))," ",VLOOKUP(1,[1]作成!$H$662:$K$716,3,FALSE))</f>
        <v>ごはん</v>
      </c>
      <c r="D57" s="86" t="str">
        <f>IF(ISERROR(VLOOKUP(2,[1]作成!$H$662:$K$716,4,FALSE))," ",VLOOKUP(2,[1]作成!$H$662:$K$716,4,FALSE))</f>
        <v>牛乳</v>
      </c>
      <c r="E57" s="89" t="str">
        <f>IF(ISERROR(VLOOKUP(3,[1]作成!$H$662:$K$716,3,FALSE))," ",VLOOKUP(3,[1]作成!$H$662:$K$716,3,FALSE))</f>
        <v>ホキのピリからやき</v>
      </c>
      <c r="F57" s="90"/>
      <c r="G57" s="42" t="s">
        <v>61</v>
      </c>
      <c r="H57" s="42" t="s">
        <v>143</v>
      </c>
      <c r="I57" s="45"/>
      <c r="J57" s="42" t="s">
        <v>88</v>
      </c>
      <c r="K57" s="42" t="s">
        <v>139</v>
      </c>
      <c r="L57" s="45"/>
      <c r="M57" s="42" t="s">
        <v>97</v>
      </c>
      <c r="N57" s="65" t="s">
        <v>179</v>
      </c>
      <c r="O57" s="43"/>
      <c r="P57" s="16">
        <f>IF([1]計算!U18=0," ",[1]計算!U18)</f>
        <v>630.85699999999997</v>
      </c>
      <c r="Q57" s="17" t="s">
        <v>39</v>
      </c>
      <c r="R57" s="9" t="s">
        <v>42</v>
      </c>
    </row>
    <row r="58" spans="1:18" ht="17.25" customHeight="1">
      <c r="A58" s="78"/>
      <c r="B58" s="93"/>
      <c r="C58" s="84"/>
      <c r="D58" s="87"/>
      <c r="E58" s="91" t="str">
        <f>IF(ISERROR(VLOOKUP(4,[1]作成!$H$662:$K$716,3,FALSE))," ",VLOOKUP(4,[1]作成!$H$662:$K$716,3,FALSE))</f>
        <v>おでん</v>
      </c>
      <c r="F58" s="92"/>
      <c r="G58" s="42" t="s">
        <v>141</v>
      </c>
      <c r="H58" s="42" t="s">
        <v>144</v>
      </c>
      <c r="I58" s="45"/>
      <c r="J58" s="42" t="s">
        <v>82</v>
      </c>
      <c r="K58" s="42" t="s">
        <v>140</v>
      </c>
      <c r="L58" s="45"/>
      <c r="M58" s="42" t="s">
        <v>58</v>
      </c>
      <c r="N58" s="46"/>
      <c r="O58" s="45"/>
      <c r="P58" s="16">
        <f>IF([1]計算!X18=0," ",[1]計算!X18)</f>
        <v>26.639679999999995</v>
      </c>
      <c r="Q58" s="21" t="s">
        <v>31</v>
      </c>
      <c r="R58" s="9" t="s">
        <v>26</v>
      </c>
    </row>
    <row r="59" spans="1:18" ht="17.25" customHeight="1">
      <c r="A59" s="78"/>
      <c r="B59" s="93"/>
      <c r="C59" s="84"/>
      <c r="D59" s="87"/>
      <c r="E59" s="91" t="str">
        <f>IF(ISERROR(VLOOKUP(5,[1]作成!$H$662:$K$716,3,FALSE))," ",VLOOKUP(5,[1]作成!$H$662:$K$716,3,FALSE))</f>
        <v>くだもの</v>
      </c>
      <c r="F59" s="92"/>
      <c r="G59" s="42" t="s">
        <v>119</v>
      </c>
      <c r="H59" s="46"/>
      <c r="I59" s="45"/>
      <c r="J59" s="42" t="s">
        <v>103</v>
      </c>
      <c r="K59" s="46"/>
      <c r="L59" s="47"/>
      <c r="M59" s="42" t="s">
        <v>98</v>
      </c>
      <c r="N59" s="46"/>
      <c r="O59" s="45"/>
      <c r="P59" s="16">
        <f>IF([1]計算!Z18=0," ",[1]計算!Z18)</f>
        <v>16.930999999999997</v>
      </c>
      <c r="Q59" s="21" t="s">
        <v>31</v>
      </c>
      <c r="R59" s="9" t="s">
        <v>19</v>
      </c>
    </row>
    <row r="60" spans="1:18" ht="17.25" customHeight="1">
      <c r="A60" s="79"/>
      <c r="B60" s="93"/>
      <c r="C60" s="85"/>
      <c r="D60" s="88"/>
      <c r="E60" s="25" t="str">
        <f>IF(ISERROR(VLOOKUP(6,[1]作成!$H$662:$K$716,3,FALSE))," ",VLOOKUP(6,[1]作成!$H$662:$K$716,3,FALSE))</f>
        <v>ふりかけ</v>
      </c>
      <c r="F60" s="26" t="str">
        <f>IF(ISERROR(VLOOKUP(7,[1]作成!$H$662:$K$716,3,FALSE))," ",VLOOKUP(7,[1]作成!$H$662:$K$716,3,FALSE))</f>
        <v xml:space="preserve"> </v>
      </c>
      <c r="G60" s="61" t="s">
        <v>142</v>
      </c>
      <c r="H60" s="51"/>
      <c r="I60" s="54"/>
      <c r="J60" s="61" t="s">
        <v>69</v>
      </c>
      <c r="K60" s="51"/>
      <c r="L60" s="55"/>
      <c r="M60" s="62" t="s">
        <v>116</v>
      </c>
      <c r="N60" s="52"/>
      <c r="O60" s="54"/>
      <c r="P60" s="94" t="str">
        <f>IF([1]人数!I24=0," ",[1]人数!I24)</f>
        <v xml:space="preserve"> </v>
      </c>
      <c r="Q60" s="95"/>
      <c r="R60" s="9" t="s">
        <v>26</v>
      </c>
    </row>
    <row r="61" spans="1:18" ht="17.25" customHeight="1">
      <c r="A61" s="77">
        <f>IF([1]人数!$F25=0," ",[1]人数!$F25)</f>
        <v>18</v>
      </c>
      <c r="B61" s="93" t="s">
        <v>28</v>
      </c>
      <c r="C61" s="83" t="str">
        <f>IF(ISERROR(VLOOKUP(1,[1]作成!$H$717:$K$771,3,FALSE))," ",VLOOKUP(1,[1]作成!$H$717:$K$771,3,FALSE))</f>
        <v>ごはん</v>
      </c>
      <c r="D61" s="86" t="str">
        <f>IF(ISERROR(VLOOKUP(2,[1]作成!$H$717:$K$771,4,FALSE))," ",VLOOKUP(2,[1]作成!$H$717:$K$771,4,FALSE))</f>
        <v>牛乳</v>
      </c>
      <c r="E61" s="89" t="str">
        <f>IF(ISERROR(VLOOKUP(3,[1]作成!$H$717:$K$771,3,FALSE))," ",VLOOKUP(3,[1]作成!$H$717:$K$771,3,FALSE))</f>
        <v>よかたはべんのかわりあげ</v>
      </c>
      <c r="F61" s="90"/>
      <c r="G61" s="42" t="s">
        <v>61</v>
      </c>
      <c r="H61" s="46" t="s">
        <v>96</v>
      </c>
      <c r="I61" s="47"/>
      <c r="J61" s="42" t="s">
        <v>146</v>
      </c>
      <c r="K61" s="42" t="s">
        <v>148</v>
      </c>
      <c r="L61" s="45" t="s">
        <v>103</v>
      </c>
      <c r="M61" s="42" t="s">
        <v>97</v>
      </c>
      <c r="N61" s="42" t="s">
        <v>57</v>
      </c>
      <c r="O61" s="45"/>
      <c r="P61" s="16">
        <f>IF([1]計算!U19=0," ",[1]計算!U19)</f>
        <v>632.9513199999999</v>
      </c>
      <c r="Q61" s="17" t="s">
        <v>18</v>
      </c>
      <c r="R61" s="9" t="s">
        <v>24</v>
      </c>
    </row>
    <row r="62" spans="1:18" ht="17.25" customHeight="1">
      <c r="A62" s="78"/>
      <c r="B62" s="93"/>
      <c r="C62" s="84"/>
      <c r="D62" s="87"/>
      <c r="E62" s="91" t="str">
        <f>IF(ISERROR(VLOOKUP(4,[1]作成!$H$717:$K$771,3,FALSE))," ",VLOOKUP(4,[1]作成!$H$717:$K$771,3,FALSE))</f>
        <v>ごしきあえ</v>
      </c>
      <c r="F62" s="92"/>
      <c r="G62" s="42" t="s">
        <v>145</v>
      </c>
      <c r="H62" s="46"/>
      <c r="I62" s="47"/>
      <c r="J62" s="42" t="s">
        <v>105</v>
      </c>
      <c r="K62" s="42" t="s">
        <v>69</v>
      </c>
      <c r="L62" s="45" t="s">
        <v>89</v>
      </c>
      <c r="M62" s="42" t="s">
        <v>55</v>
      </c>
      <c r="N62" s="42" t="s">
        <v>58</v>
      </c>
      <c r="O62" s="45"/>
      <c r="P62" s="16">
        <f>IF([1]計算!X19=0," ",[1]計算!X19)</f>
        <v>22.835099999999994</v>
      </c>
      <c r="Q62" s="21" t="s">
        <v>45</v>
      </c>
      <c r="R62" s="9" t="s">
        <v>26</v>
      </c>
    </row>
    <row r="63" spans="1:18" ht="17.25" customHeight="1">
      <c r="A63" s="78"/>
      <c r="B63" s="93"/>
      <c r="C63" s="84"/>
      <c r="D63" s="87"/>
      <c r="E63" s="91" t="str">
        <f>IF(ISERROR(VLOOKUP(5,[1]作成!$H$717:$K$771,3,FALSE))," ",VLOOKUP(5,[1]作成!$H$717:$K$771,3,FALSE))</f>
        <v>みぞれだんごじる</v>
      </c>
      <c r="F63" s="92"/>
      <c r="G63" s="42" t="s">
        <v>63</v>
      </c>
      <c r="H63" s="46"/>
      <c r="I63" s="47"/>
      <c r="J63" s="42" t="s">
        <v>147</v>
      </c>
      <c r="K63" s="42" t="s">
        <v>109</v>
      </c>
      <c r="L63" s="45"/>
      <c r="M63" s="42" t="s">
        <v>128</v>
      </c>
      <c r="N63" s="42" t="s">
        <v>153</v>
      </c>
      <c r="O63" s="45"/>
      <c r="P63" s="16">
        <f>IF([1]計算!Z19=0," ",[1]計算!Z19)</f>
        <v>16.569440000000004</v>
      </c>
      <c r="Q63" s="21" t="s">
        <v>27</v>
      </c>
      <c r="R63" s="9" t="s">
        <v>26</v>
      </c>
    </row>
    <row r="64" spans="1:18" ht="17.25" customHeight="1">
      <c r="A64" s="79"/>
      <c r="B64" s="93"/>
      <c r="C64" s="85"/>
      <c r="D64" s="88"/>
      <c r="E64" s="25" t="str">
        <f>IF(ISERROR(VLOOKUP(6,[1]作成!$H$717:$K$771,3,FALSE))," ",VLOOKUP(6,[1]作成!$H$717:$K$771,3,FALSE))</f>
        <v xml:space="preserve"> </v>
      </c>
      <c r="F64" s="26" t="str">
        <f>IF(ISERROR(VLOOKUP(7,[1]作成!$H$717:$K$771,3,FALSE))," ",VLOOKUP(7,[1]作成!$H$717:$K$771,3,FALSE))</f>
        <v xml:space="preserve"> </v>
      </c>
      <c r="G64" s="61" t="s">
        <v>95</v>
      </c>
      <c r="H64" s="51"/>
      <c r="I64" s="55"/>
      <c r="J64" s="62" t="s">
        <v>69</v>
      </c>
      <c r="K64" s="62" t="s">
        <v>149</v>
      </c>
      <c r="L64" s="54"/>
      <c r="M64" s="62" t="s">
        <v>116</v>
      </c>
      <c r="N64" s="51"/>
      <c r="O64" s="54"/>
      <c r="P64" s="94" t="str">
        <f>IF([1]人数!I25=0," ",[1]人数!I25)</f>
        <v xml:space="preserve"> </v>
      </c>
      <c r="Q64" s="95"/>
      <c r="R64" s="9" t="s">
        <v>19</v>
      </c>
    </row>
    <row r="65" spans="1:18" ht="17.25" customHeight="1">
      <c r="A65" s="77">
        <f>IF([1]人数!$F26=0," ",[1]人数!$F26)</f>
        <v>19</v>
      </c>
      <c r="B65" s="93" t="s">
        <v>32</v>
      </c>
      <c r="C65" s="83" t="str">
        <f>IF(ISERROR(VLOOKUP(1,[1]作成!$H$772:$K$826,3,FALSE))," ",VLOOKUP(1,[1]作成!$H$772:$K$826,3,FALSE))</f>
        <v>ごはん</v>
      </c>
      <c r="D65" s="86" t="str">
        <f>IF(ISERROR(VLOOKUP(2,[1]作成!$H$772:$K$826,4,FALSE))," ",VLOOKUP(2,[1]作成!$H$772:$K$826,4,FALSE))</f>
        <v>牛乳</v>
      </c>
      <c r="E65" s="89" t="str">
        <f>IF(ISERROR(VLOOKUP(3,[1]作成!$H$772:$K$826,3,FALSE))," ",VLOOKUP(3,[1]作成!$H$772:$K$826,3,FALSE))</f>
        <v>ちゅうかどん</v>
      </c>
      <c r="F65" s="90"/>
      <c r="G65" s="42" t="s">
        <v>61</v>
      </c>
      <c r="H65" s="42" t="s">
        <v>135</v>
      </c>
      <c r="I65" s="60" t="s">
        <v>95</v>
      </c>
      <c r="J65" s="42" t="s">
        <v>88</v>
      </c>
      <c r="K65" s="42" t="s">
        <v>110</v>
      </c>
      <c r="L65" s="63" t="s">
        <v>102</v>
      </c>
      <c r="M65" s="42" t="s">
        <v>97</v>
      </c>
      <c r="N65" s="42" t="s">
        <v>151</v>
      </c>
      <c r="O65" s="45"/>
      <c r="P65" s="16">
        <f>IF([1]計算!U20=0," ",[1]計算!U20)</f>
        <v>639.32320000000004</v>
      </c>
      <c r="Q65" s="17" t="s">
        <v>18</v>
      </c>
      <c r="R65" s="9" t="s">
        <v>26</v>
      </c>
    </row>
    <row r="66" spans="1:18" ht="17.25" customHeight="1">
      <c r="A66" s="78"/>
      <c r="B66" s="93"/>
      <c r="C66" s="84"/>
      <c r="D66" s="87"/>
      <c r="E66" s="91" t="str">
        <f>IF(ISERROR(VLOOKUP(4,[1]作成!$H$772:$K$826,3,FALSE))," ",VLOOKUP(4,[1]作成!$H$772:$K$826,3,FALSE))</f>
        <v>だいずとこざかなのごまからめ</v>
      </c>
      <c r="F66" s="92"/>
      <c r="G66" s="42" t="s">
        <v>62</v>
      </c>
      <c r="H66" s="42" t="s">
        <v>136</v>
      </c>
      <c r="I66" s="63" t="s">
        <v>64</v>
      </c>
      <c r="J66" s="42" t="s">
        <v>82</v>
      </c>
      <c r="K66" s="42" t="s">
        <v>148</v>
      </c>
      <c r="L66" s="63" t="s">
        <v>80</v>
      </c>
      <c r="M66" s="42" t="s">
        <v>57</v>
      </c>
      <c r="N66" s="42" t="s">
        <v>116</v>
      </c>
      <c r="O66" s="45"/>
      <c r="P66" s="16">
        <f>IF([1]計算!X20=0," ",[1]計算!X20)</f>
        <v>30.609420000000004</v>
      </c>
      <c r="Q66" s="21" t="s">
        <v>35</v>
      </c>
      <c r="R66" s="9" t="s">
        <v>26</v>
      </c>
    </row>
    <row r="67" spans="1:18" ht="17.25" customHeight="1">
      <c r="A67" s="78"/>
      <c r="B67" s="93"/>
      <c r="C67" s="84"/>
      <c r="D67" s="87"/>
      <c r="E67" s="91" t="str">
        <f>IF(ISERROR(VLOOKUP(5,[1]作成!$H$772:$K$826,3,FALSE))," ",VLOOKUP(5,[1]作成!$H$772:$K$826,3,FALSE))</f>
        <v>こんさいのみそしる</v>
      </c>
      <c r="F67" s="92"/>
      <c r="G67" s="42" t="s">
        <v>143</v>
      </c>
      <c r="H67" s="42" t="s">
        <v>186</v>
      </c>
      <c r="I67" s="63" t="s">
        <v>66</v>
      </c>
      <c r="J67" s="42" t="s">
        <v>69</v>
      </c>
      <c r="K67" s="42" t="s">
        <v>81</v>
      </c>
      <c r="L67" s="63" t="s">
        <v>89</v>
      </c>
      <c r="M67" s="42" t="s">
        <v>86</v>
      </c>
      <c r="N67" s="42" t="s">
        <v>152</v>
      </c>
      <c r="O67" s="45"/>
      <c r="P67" s="16">
        <f>IF([1]計算!Z20=0," ",[1]計算!Z20)</f>
        <v>18.197740000000003</v>
      </c>
      <c r="Q67" s="21" t="s">
        <v>21</v>
      </c>
      <c r="R67" s="9" t="s">
        <v>19</v>
      </c>
    </row>
    <row r="68" spans="1:18" ht="17.25" customHeight="1">
      <c r="A68" s="79"/>
      <c r="B68" s="93"/>
      <c r="C68" s="85"/>
      <c r="D68" s="88"/>
      <c r="E68" s="25" t="str">
        <f>IF(ISERROR(VLOOKUP(6,[1]作成!$H$772:$K$826,3,FALSE))," ",VLOOKUP(6,[1]作成!$H$772:$K$826,3,FALSE))</f>
        <v xml:space="preserve"> </v>
      </c>
      <c r="F68" s="26" t="str">
        <f>IF(ISERROR(VLOOKUP(7,[1]作成!$H$772:$K$826,3,FALSE))," ",VLOOKUP(7,[1]作成!$H$772:$K$826,3,FALSE))</f>
        <v xml:space="preserve"> </v>
      </c>
      <c r="G68" s="61" t="s">
        <v>134</v>
      </c>
      <c r="H68" s="42" t="s">
        <v>150</v>
      </c>
      <c r="I68" s="55"/>
      <c r="J68" s="42" t="s">
        <v>70</v>
      </c>
      <c r="K68" s="42" t="s">
        <v>103</v>
      </c>
      <c r="L68" s="55"/>
      <c r="M68" s="42" t="s">
        <v>58</v>
      </c>
      <c r="N68" s="51"/>
      <c r="O68" s="54"/>
      <c r="P68" s="94" t="str">
        <f>IF([1]人数!I26=0," ",[1]人数!I26)</f>
        <v xml:space="preserve"> </v>
      </c>
      <c r="Q68" s="95"/>
      <c r="R68" s="9" t="s">
        <v>26</v>
      </c>
    </row>
    <row r="69" spans="1:18" ht="17.25" customHeight="1">
      <c r="A69" s="77">
        <f>IF([1]人数!$F27=0," ",[1]人数!$F27)</f>
        <v>22</v>
      </c>
      <c r="B69" s="80" t="s">
        <v>17</v>
      </c>
      <c r="C69" s="83" t="str">
        <f>IF(ISERROR(VLOOKUP(1,[1]作成!$H$827:$K$881,3,FALSE))," ",VLOOKUP(1,[1]作成!$H$827:$K$881,3,FALSE))</f>
        <v>ごはん</v>
      </c>
      <c r="D69" s="86" t="str">
        <f>IF(ISERROR(VLOOKUP(2,[1]作成!$H$827:$K$881,4,FALSE))," ",VLOOKUP(2,[1]作成!$H$827:$K$881,4,FALSE))</f>
        <v>牛乳</v>
      </c>
      <c r="E69" s="89" t="str">
        <f>IF(ISERROR(VLOOKUP(3,[1]作成!$H$827:$K$881,3,FALSE))," ",VLOOKUP(3,[1]作成!$H$827:$K$881,3,FALSE))</f>
        <v>あげギョウザ</v>
      </c>
      <c r="F69" s="90"/>
      <c r="G69" s="42" t="s">
        <v>61</v>
      </c>
      <c r="H69" s="44" t="s">
        <v>96</v>
      </c>
      <c r="I69" s="43"/>
      <c r="J69" s="58" t="s">
        <v>147</v>
      </c>
      <c r="K69" s="44" t="s">
        <v>132</v>
      </c>
      <c r="L69" s="43" t="s">
        <v>89</v>
      </c>
      <c r="M69" s="58" t="s">
        <v>97</v>
      </c>
      <c r="N69" s="42" t="s">
        <v>116</v>
      </c>
      <c r="O69" s="43"/>
      <c r="P69" s="16">
        <f>IF([1]計算!U21=0," ",[1]計算!U21)</f>
        <v>650.04319999999996</v>
      </c>
      <c r="Q69" s="17" t="s">
        <v>18</v>
      </c>
      <c r="R69" s="9" t="s">
        <v>37</v>
      </c>
    </row>
    <row r="70" spans="1:18" ht="17.25" customHeight="1">
      <c r="A70" s="78"/>
      <c r="B70" s="81"/>
      <c r="C70" s="84"/>
      <c r="D70" s="87"/>
      <c r="E70" s="91" t="str">
        <f>IF(ISERROR(VLOOKUP(4,[1]作成!$H$827:$K$881,3,FALSE))," ",VLOOKUP(4,[1]作成!$H$827:$K$881,3,FALSE))</f>
        <v>ナムル</v>
      </c>
      <c r="F70" s="92"/>
      <c r="G70" s="42" t="s">
        <v>154</v>
      </c>
      <c r="H70" s="46"/>
      <c r="I70" s="45"/>
      <c r="J70" s="42" t="s">
        <v>105</v>
      </c>
      <c r="K70" s="46" t="s">
        <v>148</v>
      </c>
      <c r="L70" s="45"/>
      <c r="M70" s="42" t="s">
        <v>57</v>
      </c>
      <c r="N70" s="42" t="s">
        <v>86</v>
      </c>
      <c r="O70" s="45"/>
      <c r="P70" s="16">
        <f>IF([1]計算!X21=0," ",[1]計算!X21)</f>
        <v>23.447219999999998</v>
      </c>
      <c r="Q70" s="21" t="s">
        <v>43</v>
      </c>
      <c r="R70" s="9" t="s">
        <v>26</v>
      </c>
    </row>
    <row r="71" spans="1:18" ht="17.25" customHeight="1">
      <c r="A71" s="78"/>
      <c r="B71" s="81"/>
      <c r="C71" s="84"/>
      <c r="D71" s="87"/>
      <c r="E71" s="91" t="str">
        <f>IF(ISERROR(VLOOKUP(5,[1]作成!$H$827:$K$881,3,FALSE))," ",VLOOKUP(5,[1]作成!$H$827:$K$881,3,FALSE))</f>
        <v>マーボーどうふ</v>
      </c>
      <c r="F71" s="92"/>
      <c r="G71" s="42" t="s">
        <v>62</v>
      </c>
      <c r="H71" s="46"/>
      <c r="I71" s="45"/>
      <c r="J71" s="42" t="s">
        <v>69</v>
      </c>
      <c r="K71" s="46" t="s">
        <v>88</v>
      </c>
      <c r="L71" s="45"/>
      <c r="M71" s="42" t="s">
        <v>58</v>
      </c>
      <c r="N71" s="46"/>
      <c r="O71" s="45"/>
      <c r="P71" s="16">
        <f>IF([1]計算!Z21=0," ",[1]計算!Z21)</f>
        <v>20.970639999999996</v>
      </c>
      <c r="Q71" s="21" t="s">
        <v>43</v>
      </c>
      <c r="R71" s="9" t="s">
        <v>19</v>
      </c>
    </row>
    <row r="72" spans="1:18" ht="17.25" customHeight="1">
      <c r="A72" s="79"/>
      <c r="B72" s="82"/>
      <c r="C72" s="85"/>
      <c r="D72" s="88"/>
      <c r="E72" s="24" t="str">
        <f>IF(ISERROR(VLOOKUP(6,[1]作成!$H$827:$K$881,3,FALSE))," ",VLOOKUP(6,[1]作成!$H$827:$K$881,3,FALSE))</f>
        <v xml:space="preserve"> </v>
      </c>
      <c r="F72" s="26" t="str">
        <f>IF(ISERROR(VLOOKUP(7,[1]作成!$H$827:$K$881,3,FALSE))," ",VLOOKUP(7,[1]作成!$H$827:$K$881,3,FALSE))</f>
        <v xml:space="preserve"> </v>
      </c>
      <c r="G72" s="61" t="s">
        <v>113</v>
      </c>
      <c r="H72" s="51"/>
      <c r="I72" s="54"/>
      <c r="J72" s="42" t="s">
        <v>70</v>
      </c>
      <c r="K72" s="51" t="s">
        <v>82</v>
      </c>
      <c r="L72" s="54"/>
      <c r="M72" s="61" t="s">
        <v>98</v>
      </c>
      <c r="N72" s="51"/>
      <c r="O72" s="54"/>
      <c r="P72" s="94" t="str">
        <f>IF([1]人数!I27=0," ",[1]人数!I27)</f>
        <v xml:space="preserve"> </v>
      </c>
      <c r="Q72" s="95"/>
      <c r="R72" s="9" t="s">
        <v>34</v>
      </c>
    </row>
    <row r="73" spans="1:18" ht="17.25" customHeight="1">
      <c r="A73" s="77">
        <f>IF([1]人数!$F28=0," ",[1]人数!$F28)</f>
        <v>23</v>
      </c>
      <c r="B73" s="93" t="s">
        <v>22</v>
      </c>
      <c r="C73" s="83" t="str">
        <f>IF(ISERROR(VLOOKUP(1,[1]作成!$H$882:$K$936,3,FALSE))," ",VLOOKUP(1,[1]作成!$H$882:$K$936,3,FALSE))</f>
        <v>ミルクしょくパン</v>
      </c>
      <c r="D73" s="86" t="str">
        <f>IF(ISERROR(VLOOKUP(2,[1]作成!$H$882:$K$936,4,FALSE))," ",VLOOKUP(2,[1]作成!$H$882:$K$936,4,FALSE))</f>
        <v>牛乳</v>
      </c>
      <c r="E73" s="89" t="str">
        <f>IF(ISERROR(VLOOKUP(3,[1]作成!$H$882:$K$936,3,FALSE))," ",VLOOKUP(3,[1]作成!$H$882:$K$936,3,FALSE))</f>
        <v>アッチのグラタン</v>
      </c>
      <c r="F73" s="90"/>
      <c r="G73" s="42" t="s">
        <v>61</v>
      </c>
      <c r="H73" s="42" t="s">
        <v>95</v>
      </c>
      <c r="I73" s="45"/>
      <c r="J73" s="58" t="s">
        <v>104</v>
      </c>
      <c r="K73" s="46" t="s">
        <v>69</v>
      </c>
      <c r="L73" s="45"/>
      <c r="M73" s="42" t="s">
        <v>156</v>
      </c>
      <c r="N73" s="42" t="s">
        <v>56</v>
      </c>
      <c r="O73" s="42" t="str">
        <f>[1]作成!BH74</f>
        <v xml:space="preserve"> </v>
      </c>
      <c r="P73" s="16">
        <f>IF([1]計算!U22=0," ",[1]計算!U22)</f>
        <v>619.89430000000016</v>
      </c>
      <c r="Q73" s="17" t="s">
        <v>18</v>
      </c>
      <c r="R73" s="9" t="s">
        <v>19</v>
      </c>
    </row>
    <row r="74" spans="1:18" ht="17.25" customHeight="1">
      <c r="A74" s="78"/>
      <c r="B74" s="93"/>
      <c r="C74" s="84"/>
      <c r="D74" s="87"/>
      <c r="E74" s="91" t="str">
        <f>IF(ISERROR(VLOOKUP(4,[1]作成!$H$882:$K$936,3,FALSE))," ",VLOOKUP(4,[1]作成!$H$882:$K$936,3,FALSE))</f>
        <v>のらねこスープ</v>
      </c>
      <c r="F74" s="92"/>
      <c r="G74" s="42" t="s">
        <v>100</v>
      </c>
      <c r="H74" s="46"/>
      <c r="I74" s="47"/>
      <c r="J74" s="42" t="s">
        <v>155</v>
      </c>
      <c r="K74" s="46" t="s">
        <v>70</v>
      </c>
      <c r="L74" s="45"/>
      <c r="M74" s="42" t="s">
        <v>58</v>
      </c>
      <c r="N74" s="42" t="s">
        <v>76</v>
      </c>
      <c r="O74" s="45"/>
      <c r="P74" s="16">
        <f>IF([1]計算!X22=0," ",[1]計算!X22)</f>
        <v>22.716159999999999</v>
      </c>
      <c r="Q74" s="21" t="s">
        <v>31</v>
      </c>
      <c r="R74" s="9" t="s">
        <v>37</v>
      </c>
    </row>
    <row r="75" spans="1:18" ht="17.25" customHeight="1">
      <c r="A75" s="78"/>
      <c r="B75" s="93"/>
      <c r="C75" s="84"/>
      <c r="D75" s="87"/>
      <c r="E75" s="91" t="str">
        <f>IF(ISERROR(VLOOKUP(5,[1]作成!$H$882:$K$936,3,FALSE))," ",VLOOKUP(5,[1]作成!$H$882:$K$936,3,FALSE))</f>
        <v>デザート</v>
      </c>
      <c r="F75" s="92"/>
      <c r="G75" s="42" t="s">
        <v>84</v>
      </c>
      <c r="H75" s="46"/>
      <c r="I75" s="47"/>
      <c r="J75" s="42" t="s">
        <v>92</v>
      </c>
      <c r="K75" s="46" t="s">
        <v>103</v>
      </c>
      <c r="L75" s="45"/>
      <c r="M75" s="42" t="s">
        <v>60</v>
      </c>
      <c r="N75" s="42" t="s">
        <v>121</v>
      </c>
      <c r="O75" s="45"/>
      <c r="P75" s="16">
        <f>IF([1]計算!Z22=0," ",[1]計算!Z22)</f>
        <v>20.061350000000001</v>
      </c>
      <c r="Q75" s="21" t="s">
        <v>27</v>
      </c>
      <c r="R75" s="9" t="s">
        <v>19</v>
      </c>
    </row>
    <row r="76" spans="1:18" ht="17.25" customHeight="1">
      <c r="A76" s="79"/>
      <c r="B76" s="93"/>
      <c r="C76" s="85"/>
      <c r="D76" s="88"/>
      <c r="E76" s="25" t="str">
        <f>IF(ISERROR(VLOOKUP(6,[1]作成!$H$882:$K$936,3,FALSE))," ",VLOOKUP(6,[1]作成!$H$882:$K$936,3,FALSE))</f>
        <v>チョコクリーム</v>
      </c>
      <c r="F76" s="26" t="str">
        <f>IF(ISERROR(VLOOKUP(7,[1]作成!$H$882:$K$936,3,FALSE))," ",VLOOKUP(7,[1]作成!$H$882:$K$936,3,FALSE))</f>
        <v xml:space="preserve"> </v>
      </c>
      <c r="G76" s="42" t="s">
        <v>62</v>
      </c>
      <c r="H76" s="51"/>
      <c r="I76" s="55"/>
      <c r="J76" s="61" t="s">
        <v>111</v>
      </c>
      <c r="K76" s="51" t="s">
        <v>68</v>
      </c>
      <c r="L76" s="55"/>
      <c r="M76" s="42" t="s">
        <v>78</v>
      </c>
      <c r="N76" s="42" t="s">
        <v>158</v>
      </c>
      <c r="O76" s="54"/>
      <c r="P76" s="94" t="str">
        <f>IF([1]人数!I28=0," ",[1]人数!I28)</f>
        <v>絵本のメニュー</v>
      </c>
      <c r="Q76" s="95"/>
      <c r="R76" s="9" t="s">
        <v>26</v>
      </c>
    </row>
    <row r="77" spans="1:18" ht="17.25" customHeight="1">
      <c r="A77" s="77">
        <f>IF([1]人数!$F29=0," ",[1]人数!$F29)</f>
        <v>24</v>
      </c>
      <c r="B77" s="93" t="s">
        <v>25</v>
      </c>
      <c r="C77" s="83" t="str">
        <f>IF(ISERROR(VLOOKUP(1,[1]作成!$H$937:$K$991,3,FALSE))," ",VLOOKUP(1,[1]作成!$H$937:$K$991,3,FALSE))</f>
        <v>わかめむぎごはん</v>
      </c>
      <c r="D77" s="86" t="str">
        <f>IF(ISERROR(VLOOKUP(2,[1]作成!$H$937:$K$991,4,FALSE))," ",VLOOKUP(2,[1]作成!$H$937:$K$991,4,FALSE))</f>
        <v>牛乳</v>
      </c>
      <c r="E77" s="89" t="str">
        <f>IF(ISERROR(VLOOKUP(3,[1]作成!$H$937:$K$991,3,FALSE))," ",VLOOKUP(3,[1]作成!$H$937:$K$991,3,FALSE))</f>
        <v>いかのカレーあげ</v>
      </c>
      <c r="F77" s="90"/>
      <c r="G77" s="58" t="s">
        <v>61</v>
      </c>
      <c r="H77" s="42" t="s">
        <v>162</v>
      </c>
      <c r="I77" s="43"/>
      <c r="J77" s="42" t="s">
        <v>88</v>
      </c>
      <c r="K77" s="42" t="s">
        <v>163</v>
      </c>
      <c r="L77" s="60" t="s">
        <v>165</v>
      </c>
      <c r="M77" s="59" t="s">
        <v>159</v>
      </c>
      <c r="N77" s="59" t="s">
        <v>58</v>
      </c>
      <c r="O77" s="43"/>
      <c r="P77" s="16">
        <f>IF([1]計算!U23=0," ",[1]計算!U23)</f>
        <v>694.88469999999973</v>
      </c>
      <c r="Q77" s="17" t="s">
        <v>39</v>
      </c>
      <c r="R77" s="9" t="s">
        <v>24</v>
      </c>
    </row>
    <row r="78" spans="1:18" ht="17.25" customHeight="1">
      <c r="A78" s="78"/>
      <c r="B78" s="93"/>
      <c r="C78" s="84"/>
      <c r="D78" s="87"/>
      <c r="E78" s="91" t="str">
        <f>IF(ISERROR(VLOOKUP(4,[1]作成!$H$937:$K$991,3,FALSE))," ",VLOOKUP(4,[1]作成!$H$937:$K$991,3,FALSE))</f>
        <v>ごぼうサラダ</v>
      </c>
      <c r="F78" s="92"/>
      <c r="G78" s="42" t="s">
        <v>134</v>
      </c>
      <c r="H78" s="42" t="s">
        <v>64</v>
      </c>
      <c r="I78" s="45"/>
      <c r="J78" s="42" t="s">
        <v>102</v>
      </c>
      <c r="K78" s="42" t="s">
        <v>69</v>
      </c>
      <c r="L78" s="45"/>
      <c r="M78" s="42" t="s">
        <v>86</v>
      </c>
      <c r="N78" s="42" t="s">
        <v>74</v>
      </c>
      <c r="O78" s="45"/>
      <c r="P78" s="16">
        <f>IF([1]計算!X23=0," ",[1]計算!X23)</f>
        <v>28.906070000000007</v>
      </c>
      <c r="Q78" s="21" t="s">
        <v>27</v>
      </c>
      <c r="R78" s="9" t="s">
        <v>26</v>
      </c>
    </row>
    <row r="79" spans="1:18" ht="17.25" customHeight="1">
      <c r="A79" s="78"/>
      <c r="B79" s="93"/>
      <c r="C79" s="84"/>
      <c r="D79" s="87"/>
      <c r="E79" s="91" t="str">
        <f>IF(ISERROR(VLOOKUP(5,[1]作成!$H$937:$K$991,3,FALSE))," ",VLOOKUP(5,[1]作成!$H$937:$K$991,3,FALSE))</f>
        <v>かやくたまごうどん</v>
      </c>
      <c r="F79" s="92"/>
      <c r="G79" s="42" t="s">
        <v>161</v>
      </c>
      <c r="H79" s="42" t="s">
        <v>63</v>
      </c>
      <c r="I79" s="45"/>
      <c r="J79" s="42" t="s">
        <v>101</v>
      </c>
      <c r="K79" s="42" t="s">
        <v>70</v>
      </c>
      <c r="L79" s="45"/>
      <c r="M79" s="42" t="s">
        <v>55</v>
      </c>
      <c r="N79" s="42" t="s">
        <v>160</v>
      </c>
      <c r="O79" s="45"/>
      <c r="P79" s="16">
        <f>IF([1]計算!Z23=0," ",[1]計算!Z23)</f>
        <v>20.901139999999998</v>
      </c>
      <c r="Q79" s="21" t="s">
        <v>31</v>
      </c>
      <c r="R79" s="9" t="s">
        <v>24</v>
      </c>
    </row>
    <row r="80" spans="1:18" ht="17.25" customHeight="1">
      <c r="A80" s="79"/>
      <c r="B80" s="93"/>
      <c r="C80" s="85"/>
      <c r="D80" s="88"/>
      <c r="E80" s="25" t="str">
        <f>IF(ISERROR(VLOOKUP(6,[1]作成!$H$937:$K$991,3,FALSE))," ",VLOOKUP(6,[1]作成!$H$937:$K$991,3,FALSE))</f>
        <v xml:space="preserve"> </v>
      </c>
      <c r="F80" s="26" t="str">
        <f>IF(ISERROR(VLOOKUP(7,[1]作成!$H$937:$K$991,3,FALSE))," ",VLOOKUP(7,[1]作成!$H$937:$K$991,3,FALSE))</f>
        <v xml:space="preserve"> </v>
      </c>
      <c r="G80" s="42" t="s">
        <v>95</v>
      </c>
      <c r="H80" s="51"/>
      <c r="I80" s="54"/>
      <c r="J80" s="42" t="s">
        <v>92</v>
      </c>
      <c r="K80" s="62" t="s">
        <v>105</v>
      </c>
      <c r="L80" s="54"/>
      <c r="M80" s="61" t="s">
        <v>57</v>
      </c>
      <c r="N80" s="51"/>
      <c r="O80" s="54"/>
      <c r="P80" s="94" t="str">
        <f>IF([1]人数!I29=0," ",[1]人数!I29)</f>
        <v xml:space="preserve"> </v>
      </c>
      <c r="Q80" s="95"/>
      <c r="R80" s="9" t="s">
        <v>26</v>
      </c>
    </row>
    <row r="81" spans="1:18" ht="17.25" customHeight="1">
      <c r="A81" s="77">
        <f>IF([1]人数!$F30=0," ",[1]人数!$F30)</f>
        <v>25</v>
      </c>
      <c r="B81" s="93" t="s">
        <v>28</v>
      </c>
      <c r="C81" s="83" t="str">
        <f>IF(ISERROR(VLOOKUP(1,[1]作成!$H$992:$K$1036,3,FALSE))," ",VLOOKUP(1,[1]作成!$H$992:$K$1036,3,FALSE))</f>
        <v>ごはん</v>
      </c>
      <c r="D81" s="86" t="str">
        <f>IF(ISERROR(VLOOKUP(2,[1]作成!$H$992:$K$1046,4,FALSE))," ",VLOOKUP(2,[1]作成!$H$992:$K$1046,4,FALSE))</f>
        <v>牛乳</v>
      </c>
      <c r="E81" s="89" t="str">
        <f>IF(ISERROR(VLOOKUP(3,[1]作成!$H$992:$K$1036,3,FALSE))," ",VLOOKUP(3,[1]作成!$H$992:$K$1036,3,FALSE))</f>
        <v>さばのみそに</v>
      </c>
      <c r="F81" s="90"/>
      <c r="G81" s="58" t="s">
        <v>61</v>
      </c>
      <c r="H81" s="44" t="s">
        <v>112</v>
      </c>
      <c r="I81" s="43"/>
      <c r="J81" s="58" t="s">
        <v>88</v>
      </c>
      <c r="K81" s="42" t="s">
        <v>69</v>
      </c>
      <c r="L81" s="43" t="s">
        <v>104</v>
      </c>
      <c r="M81" s="42" t="s">
        <v>97</v>
      </c>
      <c r="N81" s="44" t="s">
        <v>152</v>
      </c>
      <c r="O81" s="43"/>
      <c r="P81" s="16">
        <f>IF([1]計算!U24=0," ",[1]計算!U24)</f>
        <v>686.07900000000006</v>
      </c>
      <c r="Q81" s="17" t="s">
        <v>46</v>
      </c>
      <c r="R81" s="9" t="s">
        <v>24</v>
      </c>
    </row>
    <row r="82" spans="1:18" ht="17.25" customHeight="1">
      <c r="A82" s="78"/>
      <c r="B82" s="93"/>
      <c r="C82" s="84"/>
      <c r="D82" s="87"/>
      <c r="E82" s="91" t="str">
        <f>IF(ISERROR(VLOOKUP(4,[1]作成!$H$992:$K$1036,3,FALSE))," ",VLOOKUP(4,[1]作成!$H$992:$K$1036,3,FALSE))</f>
        <v>はりはりづけ</v>
      </c>
      <c r="F82" s="92"/>
      <c r="G82" s="42" t="s">
        <v>107</v>
      </c>
      <c r="H82" s="46"/>
      <c r="I82" s="45"/>
      <c r="J82" s="42" t="s">
        <v>89</v>
      </c>
      <c r="K82" s="42" t="s">
        <v>105</v>
      </c>
      <c r="L82" s="45" t="s">
        <v>89</v>
      </c>
      <c r="M82" s="42" t="s">
        <v>58</v>
      </c>
      <c r="N82" s="46"/>
      <c r="O82" s="45"/>
      <c r="P82" s="16">
        <f>IF([1]計算!X24=0," ",[1]計算!X24)</f>
        <v>25.23950000000001</v>
      </c>
      <c r="Q82" s="21" t="s">
        <v>31</v>
      </c>
      <c r="R82" s="9" t="s">
        <v>26</v>
      </c>
    </row>
    <row r="83" spans="1:18" ht="17.25" customHeight="1">
      <c r="A83" s="78"/>
      <c r="B83" s="93"/>
      <c r="C83" s="84"/>
      <c r="D83" s="87"/>
      <c r="E83" s="91" t="str">
        <f>IF(ISERROR(VLOOKUP(5,[1]作成!$H$992:$K$1036,3,FALSE))," ",VLOOKUP(5,[1]作成!$H$992:$K$1036,3,FALSE))</f>
        <v>いもっこじる</v>
      </c>
      <c r="F83" s="92"/>
      <c r="G83" s="42" t="s">
        <v>66</v>
      </c>
      <c r="H83" s="46"/>
      <c r="I83" s="45"/>
      <c r="J83" s="42" t="s">
        <v>109</v>
      </c>
      <c r="K83" s="42" t="s">
        <v>164</v>
      </c>
      <c r="L83" s="45"/>
      <c r="M83" s="42" t="s">
        <v>59</v>
      </c>
      <c r="N83" s="46"/>
      <c r="O83" s="45"/>
      <c r="P83" s="16">
        <f>IF([1]計算!Z24=0," ",[1]計算!Z24)</f>
        <v>24.662500000000009</v>
      </c>
      <c r="Q83" s="21" t="s">
        <v>31</v>
      </c>
      <c r="R83" s="9" t="s">
        <v>37</v>
      </c>
    </row>
    <row r="84" spans="1:18" ht="17.25" customHeight="1">
      <c r="A84" s="79"/>
      <c r="B84" s="93"/>
      <c r="C84" s="85"/>
      <c r="D84" s="88"/>
      <c r="E84" s="25" t="str">
        <f>IF(ISERROR(VLOOKUP(6,[1]作成!$H$992:$K$1036,3,FALSE))," ",VLOOKUP(6,[1]作成!$H$992:$K$1036,3,FALSE))</f>
        <v xml:space="preserve"> </v>
      </c>
      <c r="F84" s="26" t="str">
        <f>IF(ISERROR(VLOOKUP(7,[1]作成!$H$992:$K$1036,3,FALSE))," ",VLOOKUP(7,[1]作成!$H$992:$K$1036,3,FALSE))</f>
        <v xml:space="preserve"> </v>
      </c>
      <c r="G84" s="42" t="s">
        <v>118</v>
      </c>
      <c r="H84" s="51"/>
      <c r="I84" s="54"/>
      <c r="J84" s="61" t="s">
        <v>147</v>
      </c>
      <c r="K84" s="42" t="s">
        <v>190</v>
      </c>
      <c r="L84" s="54"/>
      <c r="M84" s="42" t="s">
        <v>116</v>
      </c>
      <c r="N84" s="51"/>
      <c r="O84" s="54"/>
      <c r="P84" s="94" t="str">
        <f>IF([1]人数!I30=0," ",[1]人数!I30)</f>
        <v xml:space="preserve"> </v>
      </c>
      <c r="Q84" s="95"/>
      <c r="R84" s="9" t="s">
        <v>19</v>
      </c>
    </row>
    <row r="85" spans="1:18" ht="17.25" customHeight="1">
      <c r="A85" s="77">
        <f>IF([1]人数!$F31=0," ",[1]人数!$F31)</f>
        <v>26</v>
      </c>
      <c r="B85" s="93" t="s">
        <v>32</v>
      </c>
      <c r="C85" s="83" t="str">
        <f>IF(ISERROR(VLOOKUP(1,[1]作成!$H$1037:$K$1101,3,FALSE))," ",VLOOKUP(1,[1]作成!$H$1037:$K$1101,3,FALSE))</f>
        <v>ナン</v>
      </c>
      <c r="D85" s="86" t="str">
        <f>IF(ISERROR(VLOOKUP(2,[1]作成!$H$1047:$K$1101,4,FALSE))," ",VLOOKUP(2,[1]作成!$H$1047:$K$1101,4,FALSE))</f>
        <v>牛乳</v>
      </c>
      <c r="E85" s="89" t="str">
        <f>IF(ISERROR(VLOOKUP(3,[1]作成!$H$1037:$K$1101,3,FALSE))," ",VLOOKUP(3,[1]作成!$H$1037:$K$1101,3,FALSE))</f>
        <v>キーマカレー</v>
      </c>
      <c r="F85" s="90"/>
      <c r="G85" s="58" t="s">
        <v>61</v>
      </c>
      <c r="H85" s="44"/>
      <c r="I85" s="43"/>
      <c r="J85" s="42" t="s">
        <v>88</v>
      </c>
      <c r="K85" s="59" t="s">
        <v>81</v>
      </c>
      <c r="L85" s="43" t="s">
        <v>123</v>
      </c>
      <c r="M85" s="58" t="s">
        <v>166</v>
      </c>
      <c r="N85" s="42" t="s">
        <v>121</v>
      </c>
      <c r="O85" s="43"/>
      <c r="P85" s="16">
        <f>IF([1]計算!U25=0," ",[1]計算!U25)</f>
        <v>632.86240000000009</v>
      </c>
      <c r="Q85" s="17" t="s">
        <v>39</v>
      </c>
      <c r="R85" s="9" t="s">
        <v>26</v>
      </c>
    </row>
    <row r="86" spans="1:18" ht="17.25" customHeight="1">
      <c r="A86" s="78"/>
      <c r="B86" s="93"/>
      <c r="C86" s="84"/>
      <c r="D86" s="87"/>
      <c r="E86" s="91" t="str">
        <f>IF(ISERROR(VLOOKUP(4,[1]作成!$H$1037:$K$1101,3,FALSE))," ",VLOOKUP(4,[1]作成!$H$1037:$K$1101,3,FALSE))</f>
        <v>やさいスープ</v>
      </c>
      <c r="F86" s="92"/>
      <c r="G86" s="42" t="s">
        <v>95</v>
      </c>
      <c r="H86" s="46"/>
      <c r="I86" s="45"/>
      <c r="J86" s="42" t="s">
        <v>82</v>
      </c>
      <c r="K86" s="42" t="s">
        <v>103</v>
      </c>
      <c r="L86" s="45" t="s">
        <v>125</v>
      </c>
      <c r="M86" s="42" t="s">
        <v>57</v>
      </c>
      <c r="N86" s="42" t="s">
        <v>58</v>
      </c>
      <c r="O86" s="45"/>
      <c r="P86" s="16">
        <f>IF([1]計算!X25=0," ",[1]計算!X25)</f>
        <v>25.258640000000007</v>
      </c>
      <c r="Q86" s="21" t="s">
        <v>31</v>
      </c>
      <c r="R86" s="9" t="s">
        <v>26</v>
      </c>
    </row>
    <row r="87" spans="1:18" ht="17.25" customHeight="1">
      <c r="A87" s="78"/>
      <c r="B87" s="93"/>
      <c r="C87" s="84"/>
      <c r="D87" s="87"/>
      <c r="E87" s="91" t="str">
        <f>IF(ISERROR(VLOOKUP(5,[1]作成!$H$1037:$K$1101,3,FALSE))," ",VLOOKUP(5,[1]作成!$H$1037:$K$1101,3,FALSE))</f>
        <v>フルーツあんにん</v>
      </c>
      <c r="F87" s="92"/>
      <c r="G87" s="42" t="s">
        <v>62</v>
      </c>
      <c r="H87" s="46"/>
      <c r="I87" s="45"/>
      <c r="J87" s="42" t="s">
        <v>70</v>
      </c>
      <c r="K87" s="42" t="s">
        <v>68</v>
      </c>
      <c r="L87" s="45" t="s">
        <v>124</v>
      </c>
      <c r="M87" s="42" t="s">
        <v>167</v>
      </c>
      <c r="N87" s="42" t="s">
        <v>169</v>
      </c>
      <c r="O87" s="45"/>
      <c r="P87" s="16">
        <f>IF([1]計算!Z25=0," ",[1]計算!Z25)</f>
        <v>17.378679999999999</v>
      </c>
      <c r="Q87" s="21" t="s">
        <v>35</v>
      </c>
      <c r="R87" s="9" t="s">
        <v>26</v>
      </c>
    </row>
    <row r="88" spans="1:18" ht="17.25" customHeight="1">
      <c r="A88" s="79"/>
      <c r="B88" s="93"/>
      <c r="C88" s="85"/>
      <c r="D88" s="88"/>
      <c r="E88" s="25" t="str">
        <f>IF(ISERROR(VLOOKUP(6,[1]作成!$H$1037:$K$1101,3,FALSE))," ",VLOOKUP(6,[1]作成!$H$1037:$K$1101,3,FALSE))</f>
        <v xml:space="preserve"> </v>
      </c>
      <c r="F88" s="26" t="str">
        <f>IF(ISERROR(VLOOKUP(7,[1]作成!$H$1037:$K$1101,3,FALSE))," ",VLOOKUP(7,[1]作成!$H$1037:$K$1101,3,FALSE))</f>
        <v xml:space="preserve"> </v>
      </c>
      <c r="G88" s="61" t="s">
        <v>85</v>
      </c>
      <c r="H88" s="51"/>
      <c r="I88" s="54"/>
      <c r="J88" s="61" t="s">
        <v>69</v>
      </c>
      <c r="K88" s="62" t="s">
        <v>105</v>
      </c>
      <c r="L88" s="54"/>
      <c r="M88" s="62" t="s">
        <v>168</v>
      </c>
      <c r="N88" s="62" t="s">
        <v>58</v>
      </c>
      <c r="O88" s="54"/>
      <c r="P88" s="94" t="str">
        <f>IF([1]人数!I31=0," ",[1]人数!I31)</f>
        <v xml:space="preserve"> </v>
      </c>
      <c r="Q88" s="95"/>
      <c r="R88" s="9" t="s">
        <v>29</v>
      </c>
    </row>
    <row r="89" spans="1:18" ht="17.25" customHeight="1">
      <c r="A89" s="77">
        <f>IF([1]人数!$F32=0," ",[1]人数!$F32)</f>
        <v>29</v>
      </c>
      <c r="B89" s="80" t="s">
        <v>17</v>
      </c>
      <c r="C89" s="83" t="str">
        <f>IF(ISERROR(VLOOKUP(1,[1]作成!$H$1102:$K$1156,3,FALSE))," ",VLOOKUP(1,[1]作成!$H$1102:$K$1156,3,FALSE))</f>
        <v>ごはん</v>
      </c>
      <c r="D89" s="86" t="str">
        <f>IF(ISERROR(VLOOKUP(2,[1]作成!$H$1102:$K$1156,4,FALSE))," ",VLOOKUP(2,[1]作成!$H$1102:$K$1156,4,FALSE))</f>
        <v>牛乳</v>
      </c>
      <c r="E89" s="89" t="str">
        <f>IF(ISERROR(VLOOKUP(3,[1]作成!$H$1102:$K$1156,3,FALSE))," ",VLOOKUP(3,[1]作成!$H$1102:$K$1156,3,FALSE))</f>
        <v>とりにくのたつたあげ</v>
      </c>
      <c r="F89" s="90"/>
      <c r="G89" s="42" t="s">
        <v>61</v>
      </c>
      <c r="H89" s="42" t="s">
        <v>64</v>
      </c>
      <c r="I89" s="43"/>
      <c r="J89" s="42" t="s">
        <v>88</v>
      </c>
      <c r="K89" s="42" t="s">
        <v>171</v>
      </c>
      <c r="L89" s="60" t="s">
        <v>147</v>
      </c>
      <c r="M89" s="42" t="s">
        <v>97</v>
      </c>
      <c r="N89" s="42" t="str">
        <f>[1]作成!BG90</f>
        <v xml:space="preserve"> </v>
      </c>
      <c r="O89" s="42"/>
      <c r="P89" s="16">
        <f>IF([1]計算!U26=0," ",[1]計算!U26)</f>
        <v>656.27099999999996</v>
      </c>
      <c r="Q89" s="17" t="s">
        <v>36</v>
      </c>
      <c r="R89" s="9" t="s">
        <v>34</v>
      </c>
    </row>
    <row r="90" spans="1:18" ht="17.25" customHeight="1">
      <c r="A90" s="78"/>
      <c r="B90" s="81"/>
      <c r="C90" s="84"/>
      <c r="D90" s="87"/>
      <c r="E90" s="91" t="str">
        <f>IF(ISERROR(VLOOKUP(4,[1]作成!$H$1102:$K$1156,3,FALSE))," ",VLOOKUP(4,[1]作成!$H$1102:$K$1156,3,FALSE))</f>
        <v>こうやどうふのオイスターいため</v>
      </c>
      <c r="F90" s="92"/>
      <c r="G90" s="42" t="s">
        <v>95</v>
      </c>
      <c r="H90" s="42" t="s">
        <v>66</v>
      </c>
      <c r="I90" s="45"/>
      <c r="J90" s="42" t="s">
        <v>81</v>
      </c>
      <c r="K90" s="42" t="s">
        <v>82</v>
      </c>
      <c r="L90" s="63" t="s">
        <v>80</v>
      </c>
      <c r="M90" s="42" t="s">
        <v>86</v>
      </c>
      <c r="N90" s="42"/>
      <c r="O90" s="42"/>
      <c r="P90" s="16">
        <f>IF([1]計算!X26=0," ",[1]計算!X26)</f>
        <v>29.597249999999999</v>
      </c>
      <c r="Q90" s="21" t="s">
        <v>35</v>
      </c>
      <c r="R90" s="9" t="s">
        <v>34</v>
      </c>
    </row>
    <row r="91" spans="1:18" ht="17.25" customHeight="1">
      <c r="A91" s="78"/>
      <c r="B91" s="81"/>
      <c r="C91" s="84"/>
      <c r="D91" s="87"/>
      <c r="E91" s="91" t="str">
        <f>IF(ISERROR(VLOOKUP(5,[1]作成!$H$1102:$K$1156,3,FALSE))," ",VLOOKUP(5,[1]作成!$H$1102:$K$1156,3,FALSE))</f>
        <v>みそワンタンスープ</v>
      </c>
      <c r="F91" s="92"/>
      <c r="G91" s="42" t="s">
        <v>173</v>
      </c>
      <c r="H91" s="46"/>
      <c r="I91" s="45"/>
      <c r="J91" s="42" t="s">
        <v>170</v>
      </c>
      <c r="K91" s="42" t="s">
        <v>69</v>
      </c>
      <c r="L91" s="63" t="s">
        <v>172</v>
      </c>
      <c r="M91" s="42" t="s">
        <v>57</v>
      </c>
      <c r="N91" s="42"/>
      <c r="O91" s="42"/>
      <c r="P91" s="16">
        <f>IF([1]計算!Z26=0," ",[1]計算!Z26)</f>
        <v>20.360249999999997</v>
      </c>
      <c r="Q91" s="21" t="s">
        <v>35</v>
      </c>
      <c r="R91" s="9" t="s">
        <v>19</v>
      </c>
    </row>
    <row r="92" spans="1:18" ht="17.25" customHeight="1">
      <c r="A92" s="79"/>
      <c r="B92" s="82"/>
      <c r="C92" s="85"/>
      <c r="D92" s="88"/>
      <c r="E92" s="24" t="str">
        <f>IF(ISERROR(VLOOKUP(6,[1]作成!$H$1102:$K$1156,3,FALSE))," ",VLOOKUP(6,[1]作成!$H$1102:$K$1156,3,FALSE))</f>
        <v xml:space="preserve"> </v>
      </c>
      <c r="F92" s="26" t="str">
        <f>IF(ISERROR(VLOOKUP(7,[1]作成!$H$1102:$K$1156,3,FALSE))," ",VLOOKUP(7,[1]作成!$H$1102:$K$1156,3,FALSE))</f>
        <v xml:space="preserve"> </v>
      </c>
      <c r="G92" s="42" t="s">
        <v>62</v>
      </c>
      <c r="H92" s="51"/>
      <c r="I92" s="54"/>
      <c r="J92" s="61" t="s">
        <v>70</v>
      </c>
      <c r="K92" s="62" t="s">
        <v>68</v>
      </c>
      <c r="L92" s="64" t="s">
        <v>89</v>
      </c>
      <c r="M92" s="62" t="s">
        <v>58</v>
      </c>
      <c r="N92" s="62"/>
      <c r="O92" s="64"/>
      <c r="P92" s="94" t="str">
        <f>IF([1]人数!I32=0," ",[1]人数!I32)</f>
        <v xml:space="preserve"> </v>
      </c>
      <c r="Q92" s="95"/>
      <c r="R92" s="9" t="s">
        <v>34</v>
      </c>
    </row>
    <row r="93" spans="1:18" ht="17.25" customHeight="1">
      <c r="A93" s="77">
        <f>IF([1]人数!$F33=0," ",[1]人数!$F33)</f>
        <v>30</v>
      </c>
      <c r="B93" s="93" t="s">
        <v>22</v>
      </c>
      <c r="C93" s="96" t="s">
        <v>52</v>
      </c>
      <c r="D93" s="86" t="str">
        <f>IF(ISERROR(VLOOKUP(2,[1]作成!$H$1157:$K$1211,4,FALSE))," ",VLOOKUP(2,[1]作成!$H$1157:$K$1211,4,FALSE))</f>
        <v>牛乳</v>
      </c>
      <c r="E93" s="89" t="str">
        <f>IF(ISERROR(VLOOKUP(3,[1]作成!$H$1157:$K$1211,3,FALSE))," ",VLOOKUP(3,[1]作成!$H$1157:$K$1211,3,FALSE))</f>
        <v>ツナマヨたまご</v>
      </c>
      <c r="F93" s="90"/>
      <c r="G93" s="59" t="s">
        <v>61</v>
      </c>
      <c r="H93" s="42" t="s">
        <v>136</v>
      </c>
      <c r="I93" s="43"/>
      <c r="J93" s="42" t="s">
        <v>70</v>
      </c>
      <c r="K93" s="42" t="s">
        <v>80</v>
      </c>
      <c r="L93" s="45"/>
      <c r="M93" s="42" t="s">
        <v>114</v>
      </c>
      <c r="N93" s="42" t="s">
        <v>106</v>
      </c>
      <c r="O93" s="42" t="s">
        <v>55</v>
      </c>
      <c r="P93" s="16">
        <f>IF([1]計算!U27=0," ",[1]計算!U27)</f>
        <v>692.2267599999999</v>
      </c>
      <c r="Q93" s="17" t="s">
        <v>46</v>
      </c>
      <c r="R93" s="9" t="s">
        <v>24</v>
      </c>
    </row>
    <row r="94" spans="1:18" ht="17.25" customHeight="1">
      <c r="A94" s="78"/>
      <c r="B94" s="93"/>
      <c r="C94" s="84"/>
      <c r="D94" s="87"/>
      <c r="E94" s="91" t="str">
        <f>IF(ISERROR(VLOOKUP(4,[1]作成!$H$1157:$K$1211,3,FALSE))," ",VLOOKUP(4,[1]作成!$H$1157:$K$1211,3,FALSE))</f>
        <v>カレーソテー</v>
      </c>
      <c r="F94" s="92"/>
      <c r="G94" s="42" t="s">
        <v>161</v>
      </c>
      <c r="H94" s="42" t="s">
        <v>67</v>
      </c>
      <c r="I94" s="45"/>
      <c r="J94" s="42" t="s">
        <v>111</v>
      </c>
      <c r="K94" s="42" t="s">
        <v>69</v>
      </c>
      <c r="L94" s="45"/>
      <c r="M94" s="42" t="s">
        <v>74</v>
      </c>
      <c r="N94" s="42" t="s">
        <v>174</v>
      </c>
      <c r="O94" s="42"/>
      <c r="P94" s="16">
        <f>IF([1]計算!X27=0," ",[1]計算!X27)</f>
        <v>30.551076000000002</v>
      </c>
      <c r="Q94" s="21" t="s">
        <v>30</v>
      </c>
      <c r="R94" s="9" t="s">
        <v>24</v>
      </c>
    </row>
    <row r="95" spans="1:18" ht="17.25" customHeight="1">
      <c r="A95" s="78"/>
      <c r="B95" s="93"/>
      <c r="C95" s="84"/>
      <c r="D95" s="87"/>
      <c r="E95" s="91" t="str">
        <f>IF(ISERROR(VLOOKUP(5,[1]作成!$H$1157:$K$1211,3,FALSE))," ",VLOOKUP(5,[1]作成!$H$1157:$K$1211,3,FALSE))</f>
        <v>あきあじチャウダー</v>
      </c>
      <c r="F95" s="92"/>
      <c r="G95" s="42" t="s">
        <v>100</v>
      </c>
      <c r="H95" s="46"/>
      <c r="I95" s="45"/>
      <c r="J95" s="42" t="s">
        <v>82</v>
      </c>
      <c r="K95" s="42" t="s">
        <v>171</v>
      </c>
      <c r="L95" s="45"/>
      <c r="M95" s="42" t="s">
        <v>57</v>
      </c>
      <c r="N95" s="42" t="s">
        <v>77</v>
      </c>
      <c r="O95" s="45"/>
      <c r="P95" s="16">
        <f>IF([1]計算!Z27=0," ",[1]計算!Z27)</f>
        <v>27.988232</v>
      </c>
      <c r="Q95" s="21" t="s">
        <v>35</v>
      </c>
      <c r="R95" s="9" t="s">
        <v>24</v>
      </c>
    </row>
    <row r="96" spans="1:18" ht="17.25" customHeight="1">
      <c r="A96" s="79"/>
      <c r="B96" s="93"/>
      <c r="C96" s="85"/>
      <c r="D96" s="88"/>
      <c r="E96" s="25" t="str">
        <f>IF(ISERROR(VLOOKUP(6,[1]作成!$H$1157:$K$1211,3,FALSE))," ",VLOOKUP(6,[1]作成!$H$1157:$K$1211,3,FALSE))</f>
        <v xml:space="preserve"> </v>
      </c>
      <c r="F96" s="26" t="str">
        <f>IF(ISERROR(VLOOKUP(7,[1]作成!$H$1157:$K$1211,3,FALSE))," ",VLOOKUP(7,[1]作成!$H$1157:$K$1211,3,FALSE))</f>
        <v xml:space="preserve"> </v>
      </c>
      <c r="G96" s="61" t="s">
        <v>95</v>
      </c>
      <c r="H96" s="51"/>
      <c r="I96" s="54"/>
      <c r="J96" s="61" t="s">
        <v>68</v>
      </c>
      <c r="K96" s="51"/>
      <c r="L96" s="54"/>
      <c r="M96" s="61" t="s">
        <v>58</v>
      </c>
      <c r="N96" s="62" t="s">
        <v>78</v>
      </c>
      <c r="O96" s="54"/>
      <c r="P96" s="70" t="str">
        <f>IF([1]人数!I33=0," ",[1]人数!I33)</f>
        <v xml:space="preserve"> </v>
      </c>
      <c r="Q96" s="70"/>
      <c r="R96" s="9" t="s">
        <v>29</v>
      </c>
    </row>
    <row r="97" spans="1:18" ht="17.25" customHeight="1">
      <c r="A97" s="77">
        <f>IF([1]人数!$F34=0," ",[1]人数!$F34)</f>
        <v>31</v>
      </c>
      <c r="B97" s="93" t="s">
        <v>25</v>
      </c>
      <c r="C97" s="83" t="str">
        <f>IF(ISERROR(VLOOKUP(1,[1]作成!$H$1212:$K$1266,3,FALSE))," ",VLOOKUP(1,[1]作成!$H$1212:$K$1266,3,FALSE))</f>
        <v>ごはん</v>
      </c>
      <c r="D97" s="86" t="str">
        <f>IF(ISERROR(VLOOKUP(2,[1]作成!$H$1212:$K$1266,4,FALSE))," ",VLOOKUP(2,[1]作成!$H$1212:$K$1266,4,FALSE))</f>
        <v>牛乳</v>
      </c>
      <c r="E97" s="89" t="str">
        <f>IF(ISERROR(VLOOKUP(3,[1]作成!$H$1212:$K$1266,3,FALSE))," ",VLOOKUP(3,[1]作成!$H$1212:$K$1266,3,FALSE))</f>
        <v>サンマのかばやき</v>
      </c>
      <c r="F97" s="90"/>
      <c r="G97" s="42" t="s">
        <v>61</v>
      </c>
      <c r="H97" s="42" t="s">
        <v>178</v>
      </c>
      <c r="I97" s="43"/>
      <c r="J97" s="42" t="s">
        <v>88</v>
      </c>
      <c r="K97" s="42" t="s">
        <v>70</v>
      </c>
      <c r="L97" s="43"/>
      <c r="M97" s="42" t="s">
        <v>97</v>
      </c>
      <c r="N97" s="42" t="s">
        <v>86</v>
      </c>
      <c r="O97" s="43"/>
      <c r="P97" s="16">
        <f>IF([1]計算!U28=0," ",[1]計算!U28)</f>
        <v>716.46399999999983</v>
      </c>
      <c r="Q97" s="17" t="s">
        <v>39</v>
      </c>
      <c r="R97" s="9" t="s">
        <v>26</v>
      </c>
    </row>
    <row r="98" spans="1:18" ht="17.25" customHeight="1">
      <c r="A98" s="78"/>
      <c r="B98" s="93"/>
      <c r="C98" s="84"/>
      <c r="D98" s="87"/>
      <c r="E98" s="91" t="str">
        <f>IF(ISERROR(VLOOKUP(4,[1]作成!$H$1212:$K$1266,3,FALSE))," ",VLOOKUP(4,[1]作成!$H$1212:$K$1266,3,FALSE))</f>
        <v>キャベツのこんぶあえ</v>
      </c>
      <c r="F98" s="92"/>
      <c r="G98" s="42" t="s">
        <v>175</v>
      </c>
      <c r="H98" s="46"/>
      <c r="I98" s="45"/>
      <c r="J98" s="42" t="s">
        <v>68</v>
      </c>
      <c r="K98" s="42" t="s">
        <v>69</v>
      </c>
      <c r="L98" s="45"/>
      <c r="M98" s="42" t="s">
        <v>128</v>
      </c>
      <c r="N98" s="42" t="s">
        <v>116</v>
      </c>
      <c r="O98" s="45"/>
      <c r="P98" s="16">
        <f>IF([1]計算!X28=0," ",[1]計算!X28)</f>
        <v>27.055700000000002</v>
      </c>
      <c r="Q98" s="21" t="s">
        <v>27</v>
      </c>
      <c r="R98" s="9" t="s">
        <v>24</v>
      </c>
    </row>
    <row r="99" spans="1:18" ht="17.25" customHeight="1">
      <c r="A99" s="78"/>
      <c r="B99" s="93"/>
      <c r="C99" s="84"/>
      <c r="D99" s="87"/>
      <c r="E99" s="91" t="str">
        <f>IF(ISERROR(VLOOKUP(5,[1]作成!$H$1212:$K$1266,3,FALSE))," ",VLOOKUP(5,[1]作成!$H$1212:$K$1266,3,FALSE))</f>
        <v>たまごとじ</v>
      </c>
      <c r="F99" s="92"/>
      <c r="G99" s="42" t="s">
        <v>176</v>
      </c>
      <c r="H99" s="46"/>
      <c r="I99" s="45"/>
      <c r="J99" s="42" t="s">
        <v>101</v>
      </c>
      <c r="K99" s="42" t="s">
        <v>187</v>
      </c>
      <c r="L99" s="45"/>
      <c r="M99" s="42" t="s">
        <v>57</v>
      </c>
      <c r="N99" s="42" t="s">
        <v>177</v>
      </c>
      <c r="O99" s="45"/>
      <c r="P99" s="16">
        <f>IF([1]計算!Z28=0," ",[1]計算!Z28)</f>
        <v>23.959700000000005</v>
      </c>
      <c r="Q99" s="21" t="s">
        <v>31</v>
      </c>
      <c r="R99" s="9" t="s">
        <v>24</v>
      </c>
    </row>
    <row r="100" spans="1:18" ht="17.25" customHeight="1">
      <c r="A100" s="79"/>
      <c r="B100" s="93"/>
      <c r="C100" s="85"/>
      <c r="D100" s="88"/>
      <c r="E100" s="25" t="str">
        <f>IF(ISERROR(VLOOKUP(6,[1]作成!$H$1212:$K$1266,3,FALSE))," ",VLOOKUP(6,[1]作成!$H$1212:$K$1266,3,FALSE))</f>
        <v xml:space="preserve"> </v>
      </c>
      <c r="F100" s="26" t="str">
        <f>IF(ISERROR(VLOOKUP(7,[1]作成!$H$1212:$K$1266,3,FALSE))," ",VLOOKUP(7,[1]作成!$H$1212:$K$1266,3,FALSE))</f>
        <v xml:space="preserve"> </v>
      </c>
      <c r="G100" s="61" t="s">
        <v>95</v>
      </c>
      <c r="H100" s="51"/>
      <c r="I100" s="54"/>
      <c r="J100" s="61" t="s">
        <v>69</v>
      </c>
      <c r="K100" s="62" t="s">
        <v>90</v>
      </c>
      <c r="L100" s="54"/>
      <c r="M100" s="62" t="s">
        <v>58</v>
      </c>
      <c r="N100" s="62" t="s">
        <v>60</v>
      </c>
      <c r="O100" s="54"/>
      <c r="P100" s="94" t="str">
        <f>IF([1]人数!I34=0," ",[1]人数!I34)</f>
        <v xml:space="preserve"> </v>
      </c>
      <c r="Q100" s="95"/>
      <c r="R100" s="9" t="s">
        <v>26</v>
      </c>
    </row>
    <row r="101" spans="1:18" ht="17.25" hidden="1" customHeight="1">
      <c r="A101" s="77" t="str">
        <f>IF([1]人数!$F35=0," ",[1]人数!$F35)</f>
        <v xml:space="preserve"> </v>
      </c>
      <c r="B101" s="93" t="s">
        <v>28</v>
      </c>
      <c r="C101" s="83" t="str">
        <f>IF(ISERROR(VLOOKUP(1,[1]作成!$H$1267:$K$1321,3,FALSE))," ",VLOOKUP(1,[1]作成!$H$1267:$K$1321,3,FALSE))</f>
        <v xml:space="preserve"> </v>
      </c>
      <c r="D101" s="86" t="str">
        <f>IF(ISERROR(VLOOKUP(2,[1]作成!$H$1267:$K$1321,4,FALSE))," ",VLOOKUP(2,[1]作成!$H$1267:$K$1321,4,FALSE))</f>
        <v xml:space="preserve"> </v>
      </c>
      <c r="E101" s="89" t="str">
        <f>IF(ISERROR(VLOOKUP(3,[1]作成!$H$1267:$K$1321,3,FALSE))," ",VLOOKUP(3,[1]作成!$H$1267:$K$1321,3,FALSE))</f>
        <v xml:space="preserve"> </v>
      </c>
      <c r="F101" s="90"/>
      <c r="G101" s="13"/>
      <c r="H101" s="14"/>
      <c r="I101" s="15"/>
      <c r="J101" s="13"/>
      <c r="K101" s="14"/>
      <c r="L101" s="15"/>
      <c r="M101" s="13"/>
      <c r="N101" s="14"/>
      <c r="O101" s="15"/>
      <c r="P101" s="16" t="str">
        <f>IF([1]計算!U29=0," ",[1]計算!U29)</f>
        <v xml:space="preserve"> </v>
      </c>
      <c r="Q101" s="17" t="s">
        <v>46</v>
      </c>
    </row>
    <row r="102" spans="1:18" ht="17.25" hidden="1" customHeight="1">
      <c r="A102" s="78"/>
      <c r="B102" s="93"/>
      <c r="C102" s="84"/>
      <c r="D102" s="87"/>
      <c r="E102" s="91" t="str">
        <f>IF(ISERROR(VLOOKUP(4,[1]作成!$H$1267:$K$1321,3,FALSE))," ",VLOOKUP(4,[1]作成!$H$1267:$K$1321,3,FALSE))</f>
        <v xml:space="preserve"> </v>
      </c>
      <c r="F102" s="92"/>
      <c r="G102" s="18"/>
      <c r="H102" s="19"/>
      <c r="I102" s="20"/>
      <c r="J102" s="18"/>
      <c r="K102" s="19"/>
      <c r="L102" s="20"/>
      <c r="M102" s="18"/>
      <c r="N102" s="19"/>
      <c r="O102" s="20"/>
      <c r="P102" s="16" t="str">
        <f>IF([1]計算!X29=0," ",[1]計算!X29)</f>
        <v xml:space="preserve"> </v>
      </c>
      <c r="Q102" s="21" t="s">
        <v>30</v>
      </c>
    </row>
    <row r="103" spans="1:18" ht="17.25" hidden="1" customHeight="1">
      <c r="A103" s="78"/>
      <c r="B103" s="93"/>
      <c r="C103" s="84"/>
      <c r="D103" s="87"/>
      <c r="E103" s="91" t="str">
        <f>IF(ISERROR(VLOOKUP(5,[1]作成!$H$1267:$K$1321,3,FALSE))," ",VLOOKUP(5,[1]作成!$H$1267:$K$1321,3,FALSE))</f>
        <v xml:space="preserve"> </v>
      </c>
      <c r="F103" s="92"/>
      <c r="G103" s="18"/>
      <c r="H103" s="19"/>
      <c r="I103" s="20"/>
      <c r="J103" s="18"/>
      <c r="K103" s="19"/>
      <c r="L103" s="20"/>
      <c r="M103" s="18"/>
      <c r="N103" s="19"/>
      <c r="O103" s="20"/>
      <c r="P103" s="16" t="str">
        <f>IF([1]計算!Z29=0," ",[1]計算!Z29)</f>
        <v xml:space="preserve"> </v>
      </c>
      <c r="Q103" s="21" t="s">
        <v>30</v>
      </c>
    </row>
    <row r="104" spans="1:18" ht="17.25" hidden="1" customHeight="1">
      <c r="A104" s="79"/>
      <c r="B104" s="93"/>
      <c r="C104" s="85"/>
      <c r="D104" s="88"/>
      <c r="E104" s="25" t="str">
        <f>IF(ISERROR(VLOOKUP(6,[1]作成!$H$1267:$K$1321,3,FALSE))," ",VLOOKUP(6,[1]作成!$H$1267:$K$1321,3,FALSE))</f>
        <v xml:space="preserve"> </v>
      </c>
      <c r="F104" s="26" t="str">
        <f>IF(ISERROR(VLOOKUP(7,[1]作成!$H$1267:$K$1321,3,FALSE))," ",VLOOKUP(7,[1]作成!$H$1267:$K$1321,3,FALSE))</f>
        <v xml:space="preserve"> </v>
      </c>
      <c r="G104" s="27"/>
      <c r="H104" s="28"/>
      <c r="I104" s="30"/>
      <c r="J104" s="27"/>
      <c r="K104" s="28"/>
      <c r="L104" s="30"/>
      <c r="M104" s="27"/>
      <c r="N104" s="28"/>
      <c r="O104" s="30"/>
      <c r="P104" s="70" t="str">
        <f>IF([1]人数!I35=0," ",[1]人数!I35)</f>
        <v xml:space="preserve"> </v>
      </c>
      <c r="Q104" s="70"/>
    </row>
    <row r="105" spans="1:18" ht="17.25" hidden="1" customHeight="1">
      <c r="A105" s="77" t="str">
        <f>IF([1]人数!$F36=0," ",[1]人数!$F36)</f>
        <v xml:space="preserve"> </v>
      </c>
      <c r="B105" s="80" t="s">
        <v>32</v>
      </c>
      <c r="C105" s="83" t="str">
        <f>IF(ISERROR(VLOOKUP(1,[1]作成!$H$1322:$K$1376,3,FALSE))," ",VLOOKUP(1,[1]作成!$H$1322:$K$1376,3,FALSE))</f>
        <v xml:space="preserve"> </v>
      </c>
      <c r="D105" s="86" t="str">
        <f>IF(ISERROR(VLOOKUP(2,[1]作成!$H$1322:$K$1376,4,FALSE))," ",VLOOKUP(2,[1]作成!$H$1322:$K$1376,4,FALSE))</f>
        <v xml:space="preserve"> </v>
      </c>
      <c r="E105" s="89" t="str">
        <f>IF(ISERROR(VLOOKUP(3,[1]作成!$H$1322:$K$1376,3,FALSE))," ",VLOOKUP(3,[1]作成!$H$1322:$K$1376,3,FALSE))</f>
        <v xml:space="preserve"> </v>
      </c>
      <c r="F105" s="90"/>
      <c r="G105" s="33"/>
      <c r="H105" s="23"/>
      <c r="I105" s="22"/>
      <c r="J105" s="33"/>
      <c r="K105" s="23"/>
      <c r="L105" s="22"/>
      <c r="M105" s="33"/>
      <c r="N105" s="23"/>
      <c r="O105" s="22"/>
      <c r="P105" s="16" t="str">
        <f>IF([1]計算!U30=0," ",[1]計算!U30)</f>
        <v xml:space="preserve"> </v>
      </c>
      <c r="Q105" s="17" t="s">
        <v>33</v>
      </c>
    </row>
    <row r="106" spans="1:18" ht="17.25" hidden="1" customHeight="1">
      <c r="A106" s="78"/>
      <c r="B106" s="81"/>
      <c r="C106" s="84"/>
      <c r="D106" s="87"/>
      <c r="E106" s="91" t="str">
        <f>IF(ISERROR(VLOOKUP(4,[1]作成!$H$1322:$K$1376,3,FALSE))," ",VLOOKUP(4,[1]作成!$H$1322:$K$1376,3,FALSE))</f>
        <v xml:space="preserve"> </v>
      </c>
      <c r="F106" s="92"/>
      <c r="G106" s="33"/>
      <c r="H106" s="23"/>
      <c r="I106" s="22"/>
      <c r="J106" s="33"/>
      <c r="K106" s="23"/>
      <c r="L106" s="22"/>
      <c r="M106" s="33"/>
      <c r="N106" s="23"/>
      <c r="O106" s="22"/>
      <c r="P106" s="16" t="str">
        <f>IF([1]計算!X30=0," ",[1]計算!X30)</f>
        <v xml:space="preserve"> </v>
      </c>
      <c r="Q106" s="21" t="s">
        <v>35</v>
      </c>
    </row>
    <row r="107" spans="1:18" ht="17.25" hidden="1" customHeight="1">
      <c r="A107" s="78"/>
      <c r="B107" s="81"/>
      <c r="C107" s="84"/>
      <c r="D107" s="87"/>
      <c r="E107" s="91" t="str">
        <f>IF(ISERROR(VLOOKUP(5,[1]作成!$H$1322:$K$1376,3,FALSE))," ",VLOOKUP(5,[1]作成!$H$1322:$K$1376,3,FALSE))</f>
        <v xml:space="preserve"> </v>
      </c>
      <c r="F107" s="92"/>
      <c r="G107" s="33"/>
      <c r="H107" s="23"/>
      <c r="I107" s="22"/>
      <c r="J107" s="33"/>
      <c r="K107" s="23"/>
      <c r="L107" s="22"/>
      <c r="M107" s="33"/>
      <c r="N107" s="23"/>
      <c r="O107" s="22"/>
      <c r="P107" s="16" t="str">
        <f>IF([1]計算!Z30=0," ",[1]計算!Z30)</f>
        <v xml:space="preserve"> </v>
      </c>
      <c r="Q107" s="21" t="s">
        <v>35</v>
      </c>
    </row>
    <row r="108" spans="1:18" ht="17.25" hidden="1" customHeight="1">
      <c r="A108" s="79"/>
      <c r="B108" s="82"/>
      <c r="C108" s="85"/>
      <c r="D108" s="88"/>
      <c r="E108" s="25" t="str">
        <f>IF(ISERROR(VLOOKUP(6,[1]作成!$H$1322:$K$1376,3,FALSE))," ",VLOOKUP(6,[1]作成!$H$1322:$K$1376,3,FALSE))</f>
        <v xml:space="preserve"> </v>
      </c>
      <c r="F108" s="26" t="str">
        <f>IF(ISERROR(VLOOKUP(7,[1]作成!$H$1322:$K$1376,3,FALSE))," ",VLOOKUP(7,[1]作成!$H$1322:$K$1376,3,FALSE))</f>
        <v xml:space="preserve"> </v>
      </c>
      <c r="G108" s="34"/>
      <c r="H108" s="29"/>
      <c r="I108" s="31"/>
      <c r="J108" s="34"/>
      <c r="K108" s="29"/>
      <c r="L108" s="31"/>
      <c r="M108" s="34"/>
      <c r="N108" s="29"/>
      <c r="O108" s="31"/>
      <c r="P108" s="70" t="str">
        <f>IF([1]人数!I36=0," ",[1]人数!I36)</f>
        <v xml:space="preserve"> </v>
      </c>
      <c r="Q108" s="70"/>
    </row>
    <row r="109" spans="1:18" ht="17.25" hidden="1" customHeight="1">
      <c r="A109" s="77" t="str">
        <f>IF([1]人数!$F37=0," ",[1]人数!$F37)</f>
        <v xml:space="preserve"> </v>
      </c>
      <c r="B109" s="80" t="s">
        <v>17</v>
      </c>
      <c r="C109" s="83" t="str">
        <f>IF(ISERROR(VLOOKUP(1,[1]作成!$H$1331:$K$1377,3,FALSE))," ",VLOOKUP(1,[1]作成!$H$1331:$K$1377,3,FALSE))</f>
        <v xml:space="preserve"> </v>
      </c>
      <c r="D109" s="86" t="str">
        <f>IF(ISERROR(VLOOKUP(2,[1]作成!$H$1377:$K$1431,4,FALSE))," ",VLOOKUP(2,[1]作成!$H$1377:$K$1431,4,FALSE))</f>
        <v xml:space="preserve"> </v>
      </c>
      <c r="E109" s="89" t="str">
        <f>IF(ISERROR(VLOOKUP(3,[1]作成!$H$1331:$K$1377,3,FALSE))," ",VLOOKUP(3,[1]作成!$H$1331:$K$1377,3,FALSE))</f>
        <v xml:space="preserve"> </v>
      </c>
      <c r="F109" s="90"/>
      <c r="G109" s="35"/>
      <c r="H109" s="36"/>
      <c r="I109" s="32"/>
      <c r="J109" s="35"/>
      <c r="K109" s="36"/>
      <c r="L109" s="32"/>
      <c r="M109" s="35"/>
      <c r="N109" s="36"/>
      <c r="O109" s="32"/>
      <c r="P109" s="16" t="str">
        <f>IF([1]計算!U31=0," ",[1]計算!U31)</f>
        <v xml:space="preserve"> </v>
      </c>
      <c r="Q109" s="17" t="s">
        <v>23</v>
      </c>
    </row>
    <row r="110" spans="1:18" ht="17.25" hidden="1" customHeight="1">
      <c r="A110" s="78"/>
      <c r="B110" s="81"/>
      <c r="C110" s="84"/>
      <c r="D110" s="87"/>
      <c r="E110" s="91" t="str">
        <f>IF(ISERROR(VLOOKUP(4,[1]作成!$H$1331:$K$1377,3,FALSE))," ",VLOOKUP(4,[1]作成!$H$1331:$K$1377,3,FALSE))</f>
        <v xml:space="preserve"> </v>
      </c>
      <c r="F110" s="92"/>
      <c r="G110" s="33"/>
      <c r="H110" s="23"/>
      <c r="I110" s="22"/>
      <c r="J110" s="33"/>
      <c r="K110" s="23"/>
      <c r="L110" s="22"/>
      <c r="M110" s="33"/>
      <c r="N110" s="23"/>
      <c r="O110" s="22"/>
      <c r="P110" s="16" t="str">
        <f>IF([1]計算!X31=0," ",[1]計算!X31)</f>
        <v xml:space="preserve"> </v>
      </c>
      <c r="Q110" s="21" t="s">
        <v>27</v>
      </c>
    </row>
    <row r="111" spans="1:18" ht="17.25" hidden="1" customHeight="1">
      <c r="A111" s="78"/>
      <c r="B111" s="81"/>
      <c r="C111" s="84"/>
      <c r="D111" s="87"/>
      <c r="E111" s="91" t="str">
        <f>IF(ISERROR(VLOOKUP(5,[1]作成!$H$1331:$K$1377,3,FALSE))," ",VLOOKUP(5,[1]作成!$H$1331:$K$1377,3,FALSE))</f>
        <v xml:space="preserve"> </v>
      </c>
      <c r="F111" s="92"/>
      <c r="G111" s="33"/>
      <c r="H111" s="23"/>
      <c r="I111" s="22"/>
      <c r="J111" s="33"/>
      <c r="K111" s="23"/>
      <c r="L111" s="22"/>
      <c r="M111" s="33"/>
      <c r="N111" s="23"/>
      <c r="O111" s="22"/>
      <c r="P111" s="16" t="str">
        <f>IF([1]計算!Z31=0," ",[1]計算!Z31)</f>
        <v xml:space="preserve"> </v>
      </c>
      <c r="Q111" s="21" t="s">
        <v>43</v>
      </c>
    </row>
    <row r="112" spans="1:18" ht="17.25" hidden="1" customHeight="1">
      <c r="A112" s="79"/>
      <c r="B112" s="82"/>
      <c r="C112" s="85"/>
      <c r="D112" s="88"/>
      <c r="E112" s="25" t="str">
        <f>IF(ISERROR(VLOOKUP(6,[1]作成!$H$1331:$K$1377,3,FALSE))," ",VLOOKUP(6,[1]作成!$H$1331:$K$1377,3,FALSE))</f>
        <v xml:space="preserve"> </v>
      </c>
      <c r="F112" s="26" t="str">
        <f>IF(ISERROR(VLOOKUP(7,[1]作成!$H$1331:$K$1377,3,FALSE))," ",VLOOKUP(7,[1]作成!$H$1331:$K$1377,3,FALSE))</f>
        <v xml:space="preserve"> </v>
      </c>
      <c r="G112" s="34"/>
      <c r="H112" s="29"/>
      <c r="I112" s="31"/>
      <c r="J112" s="34"/>
      <c r="K112" s="29"/>
      <c r="L112" s="31"/>
      <c r="M112" s="34"/>
      <c r="N112" s="29"/>
      <c r="O112" s="31"/>
      <c r="P112" s="70" t="str">
        <f>IF([1]人数!I37=0," ",[1]人数!I37)</f>
        <v xml:space="preserve"> </v>
      </c>
      <c r="Q112" s="70"/>
    </row>
    <row r="113" spans="1:18" ht="15.95" customHeight="1">
      <c r="A113" s="9"/>
      <c r="B113" s="9" t="s">
        <v>47</v>
      </c>
      <c r="C113" s="37"/>
      <c r="D113" s="9"/>
      <c r="E113" s="9"/>
      <c r="F113" s="9"/>
      <c r="P113" s="9"/>
      <c r="Q113" s="9"/>
      <c r="R113" s="9" t="s">
        <v>37</v>
      </c>
    </row>
    <row r="114" spans="1:18" ht="15.95" customHeight="1">
      <c r="A114" s="9"/>
      <c r="B114" s="9" t="s">
        <v>48</v>
      </c>
      <c r="C114" s="37"/>
      <c r="D114" s="9"/>
      <c r="E114" s="9"/>
      <c r="F114" s="9"/>
      <c r="L114" s="8" t="s">
        <v>49</v>
      </c>
      <c r="M114" s="8"/>
      <c r="N114" s="8"/>
      <c r="P114" s="9"/>
      <c r="Q114" s="9"/>
      <c r="R114" s="9" t="s">
        <v>37</v>
      </c>
    </row>
    <row r="115" spans="1:18" ht="15.95" customHeight="1">
      <c r="A115" s="9"/>
      <c r="B115" s="9" t="s">
        <v>50</v>
      </c>
      <c r="C115" s="37"/>
      <c r="D115" s="9"/>
      <c r="E115" s="9"/>
      <c r="F115" s="9"/>
      <c r="P115" s="9"/>
      <c r="Q115" s="9"/>
      <c r="R115" s="9" t="s">
        <v>37</v>
      </c>
    </row>
    <row r="116" spans="1:18" ht="15.95" customHeight="1">
      <c r="A116" s="9"/>
      <c r="B116" s="9"/>
      <c r="C116" s="37"/>
      <c r="D116" s="9"/>
      <c r="E116" s="9"/>
      <c r="F116" s="9"/>
      <c r="P116" s="9"/>
      <c r="Q116" s="9"/>
      <c r="R116" s="9" t="s">
        <v>37</v>
      </c>
    </row>
    <row r="117" spans="1:18" ht="15.95" customHeight="1">
      <c r="A117" s="9"/>
      <c r="B117" s="9"/>
      <c r="C117" s="37"/>
      <c r="D117" s="9"/>
      <c r="E117" s="9"/>
      <c r="F117" s="9"/>
      <c r="P117" s="9"/>
      <c r="Q117" s="9"/>
      <c r="R117" s="9" t="s">
        <v>37</v>
      </c>
    </row>
    <row r="118" spans="1:18" ht="15.95" customHeight="1">
      <c r="A118" s="9"/>
      <c r="B118" s="9"/>
      <c r="C118" s="37"/>
      <c r="D118" s="9"/>
      <c r="E118" s="9"/>
      <c r="F118" s="9"/>
      <c r="P118" s="9"/>
      <c r="Q118" s="9"/>
    </row>
    <row r="119" spans="1:18" ht="15.95" customHeight="1">
      <c r="A119" s="9"/>
      <c r="B119" s="9"/>
      <c r="C119" s="37"/>
      <c r="D119" s="9"/>
      <c r="E119" s="9"/>
      <c r="F119" s="9"/>
      <c r="P119" s="9"/>
      <c r="Q119" s="9"/>
    </row>
    <row r="120" spans="1:18" ht="15.95" customHeight="1">
      <c r="A120" s="9"/>
      <c r="B120" s="9"/>
      <c r="C120" s="37"/>
      <c r="D120" s="9"/>
      <c r="E120" s="9"/>
      <c r="F120" s="9"/>
      <c r="P120" s="9"/>
      <c r="Q120" s="9"/>
    </row>
    <row r="121" spans="1:18" ht="15.95" customHeight="1">
      <c r="A121" s="9"/>
      <c r="B121" s="9"/>
      <c r="C121" s="37"/>
      <c r="D121" s="9"/>
      <c r="E121" s="9"/>
      <c r="F121" s="9"/>
      <c r="P121" s="9"/>
      <c r="Q121" s="9"/>
    </row>
    <row r="122" spans="1:18" ht="15.95" customHeight="1">
      <c r="A122" s="9"/>
      <c r="B122" s="9"/>
      <c r="C122" s="37"/>
      <c r="D122" s="9"/>
      <c r="E122" s="9"/>
      <c r="F122" s="9"/>
      <c r="P122" s="9"/>
      <c r="Q122" s="9"/>
    </row>
    <row r="123" spans="1:18" ht="15.95" customHeight="1">
      <c r="A123" s="9"/>
      <c r="B123" s="9"/>
      <c r="C123" s="37"/>
      <c r="D123" s="9"/>
      <c r="E123" s="9"/>
      <c r="F123" s="9"/>
      <c r="P123" s="9"/>
      <c r="Q123" s="9"/>
    </row>
    <row r="124" spans="1:18" ht="15.95" customHeight="1">
      <c r="A124" s="9"/>
      <c r="B124" s="9"/>
      <c r="C124" s="37"/>
      <c r="D124" s="9"/>
      <c r="E124" s="9"/>
      <c r="F124" s="9"/>
      <c r="P124" s="9"/>
      <c r="Q124" s="9"/>
    </row>
    <row r="125" spans="1:18" ht="15.95" customHeight="1">
      <c r="A125" s="9"/>
      <c r="B125" s="9"/>
      <c r="C125" s="37"/>
      <c r="D125" s="9"/>
      <c r="E125" s="9"/>
      <c r="F125" s="9"/>
      <c r="P125" s="9"/>
      <c r="Q125" s="9"/>
    </row>
    <row r="126" spans="1:18" ht="15.95" customHeight="1">
      <c r="A126" s="9"/>
      <c r="B126" s="9"/>
      <c r="C126" s="37"/>
      <c r="D126" s="9"/>
      <c r="E126" s="9"/>
      <c r="F126" s="9"/>
      <c r="P126" s="9"/>
      <c r="Q126" s="9"/>
    </row>
    <row r="127" spans="1:18" ht="15.95" customHeight="1">
      <c r="A127" s="9"/>
      <c r="B127" s="9"/>
      <c r="C127" s="37"/>
      <c r="D127" s="9"/>
      <c r="E127" s="9"/>
      <c r="F127" s="9"/>
      <c r="P127" s="9"/>
      <c r="Q127" s="9"/>
    </row>
    <row r="128" spans="1:18" ht="15.95" customHeight="1">
      <c r="A128" s="9"/>
      <c r="B128" s="9"/>
      <c r="C128" s="37"/>
      <c r="D128" s="9"/>
      <c r="E128" s="9"/>
      <c r="F128" s="9"/>
      <c r="P128" s="9"/>
      <c r="Q128" s="9"/>
    </row>
    <row r="129" spans="1:17" ht="15.95" customHeight="1">
      <c r="A129" s="9"/>
      <c r="B129" s="9"/>
      <c r="C129" s="37"/>
      <c r="D129" s="9"/>
      <c r="E129" s="9"/>
      <c r="F129" s="9"/>
      <c r="P129" s="9"/>
      <c r="Q129" s="9"/>
    </row>
    <row r="130" spans="1:17" ht="15.95" customHeight="1">
      <c r="A130" s="9"/>
      <c r="B130" s="9"/>
      <c r="C130" s="37"/>
      <c r="D130" s="9"/>
      <c r="E130" s="9"/>
      <c r="F130" s="9"/>
      <c r="P130" s="9"/>
      <c r="Q130" s="9"/>
    </row>
    <row r="131" spans="1:17" ht="15.95" customHeight="1">
      <c r="A131" s="9"/>
      <c r="B131" s="9"/>
      <c r="C131" s="37"/>
      <c r="D131" s="9"/>
      <c r="E131" s="9"/>
      <c r="F131" s="9"/>
      <c r="P131" s="9"/>
      <c r="Q131" s="9"/>
    </row>
    <row r="132" spans="1:17" ht="15.95" customHeight="1">
      <c r="A132" s="9"/>
      <c r="B132" s="9"/>
      <c r="C132" s="37"/>
      <c r="D132" s="9"/>
      <c r="E132" s="9"/>
      <c r="F132" s="9"/>
      <c r="P132" s="9"/>
      <c r="Q132" s="9"/>
    </row>
    <row r="133" spans="1:17" ht="15.95" customHeight="1">
      <c r="A133" s="9"/>
      <c r="B133" s="9"/>
      <c r="C133" s="37"/>
      <c r="D133" s="9"/>
      <c r="E133" s="9"/>
      <c r="F133" s="9"/>
      <c r="P133" s="9"/>
      <c r="Q133" s="9"/>
    </row>
    <row r="134" spans="1:17" ht="15.95" customHeight="1">
      <c r="A134" s="9"/>
      <c r="B134" s="9"/>
      <c r="C134" s="37"/>
      <c r="D134" s="9"/>
      <c r="E134" s="9"/>
      <c r="F134" s="9"/>
      <c r="P134" s="9"/>
      <c r="Q134" s="9"/>
    </row>
    <row r="135" spans="1:17"/>
    <row r="136" spans="1:17"/>
  </sheetData>
  <autoFilter ref="A2:S117">
    <filterColumn colId="17">
      <customFilters>
        <customFilter operator="notEqual" val=" "/>
      </customFilters>
    </filterColumn>
  </autoFilter>
  <mergeCells count="228">
    <mergeCell ref="D6:D7"/>
    <mergeCell ref="E6:F7"/>
    <mergeCell ref="G6:I7"/>
    <mergeCell ref="J6:L7"/>
    <mergeCell ref="M6:O7"/>
    <mergeCell ref="P6:Q6"/>
    <mergeCell ref="P7:Q7"/>
    <mergeCell ref="A2:Q2"/>
    <mergeCell ref="A4:A7"/>
    <mergeCell ref="B4:B7"/>
    <mergeCell ref="C4:F5"/>
    <mergeCell ref="G4:I5"/>
    <mergeCell ref="J4:L5"/>
    <mergeCell ref="M4:O5"/>
    <mergeCell ref="P4:Q4"/>
    <mergeCell ref="P5:Q5"/>
    <mergeCell ref="C6:C7"/>
    <mergeCell ref="A8:A11"/>
    <mergeCell ref="B8:B11"/>
    <mergeCell ref="C8:C11"/>
    <mergeCell ref="D8:D11"/>
    <mergeCell ref="E8:F8"/>
    <mergeCell ref="S8:S19"/>
    <mergeCell ref="E9:F9"/>
    <mergeCell ref="E10:F10"/>
    <mergeCell ref="P11:Q11"/>
    <mergeCell ref="A12:A15"/>
    <mergeCell ref="P15:Q15"/>
    <mergeCell ref="A16:A19"/>
    <mergeCell ref="B16:B19"/>
    <mergeCell ref="C16:C19"/>
    <mergeCell ref="D16:D19"/>
    <mergeCell ref="E16:F16"/>
    <mergeCell ref="M16:N16"/>
    <mergeCell ref="E17:F17"/>
    <mergeCell ref="E18:F18"/>
    <mergeCell ref="P19:Q19"/>
    <mergeCell ref="B12:B15"/>
    <mergeCell ref="C12:C15"/>
    <mergeCell ref="D12:D15"/>
    <mergeCell ref="E12:F12"/>
    <mergeCell ref="E13:F13"/>
    <mergeCell ref="E14:F14"/>
    <mergeCell ref="P23:Q23"/>
    <mergeCell ref="A24:A27"/>
    <mergeCell ref="B24:B27"/>
    <mergeCell ref="C24:C27"/>
    <mergeCell ref="D24:D27"/>
    <mergeCell ref="E24:F24"/>
    <mergeCell ref="E25:F25"/>
    <mergeCell ref="E26:F26"/>
    <mergeCell ref="P27:Q27"/>
    <mergeCell ref="A20:A23"/>
    <mergeCell ref="B20:B23"/>
    <mergeCell ref="C20:C23"/>
    <mergeCell ref="D20:D23"/>
    <mergeCell ref="E20:F20"/>
    <mergeCell ref="E21:F21"/>
    <mergeCell ref="E22:F22"/>
    <mergeCell ref="P31:Q31"/>
    <mergeCell ref="C32:Q32"/>
    <mergeCell ref="A33:A36"/>
    <mergeCell ref="B33:B36"/>
    <mergeCell ref="C33:C36"/>
    <mergeCell ref="D33:D36"/>
    <mergeCell ref="E33:F33"/>
    <mergeCell ref="E34:F34"/>
    <mergeCell ref="E35:F35"/>
    <mergeCell ref="P36:Q36"/>
    <mergeCell ref="A28:A31"/>
    <mergeCell ref="B28:B31"/>
    <mergeCell ref="C28:C31"/>
    <mergeCell ref="D28:D31"/>
    <mergeCell ref="E28:F28"/>
    <mergeCell ref="E29:F29"/>
    <mergeCell ref="E30:F30"/>
    <mergeCell ref="P40:Q40"/>
    <mergeCell ref="A41:A44"/>
    <mergeCell ref="B41:B44"/>
    <mergeCell ref="C41:C44"/>
    <mergeCell ref="D41:D44"/>
    <mergeCell ref="E41:F41"/>
    <mergeCell ref="E42:F42"/>
    <mergeCell ref="E43:F43"/>
    <mergeCell ref="P44:Q44"/>
    <mergeCell ref="A37:A40"/>
    <mergeCell ref="B37:B40"/>
    <mergeCell ref="C37:C40"/>
    <mergeCell ref="D37:D40"/>
    <mergeCell ref="E37:F37"/>
    <mergeCell ref="E38:F38"/>
    <mergeCell ref="E39:F39"/>
    <mergeCell ref="P48:Q48"/>
    <mergeCell ref="A49:A52"/>
    <mergeCell ref="B49:B52"/>
    <mergeCell ref="C49:C52"/>
    <mergeCell ref="D49:D52"/>
    <mergeCell ref="E49:F49"/>
    <mergeCell ref="E50:F50"/>
    <mergeCell ref="E51:F51"/>
    <mergeCell ref="P52:Q52"/>
    <mergeCell ref="A45:A48"/>
    <mergeCell ref="B45:B48"/>
    <mergeCell ref="C45:C48"/>
    <mergeCell ref="D45:D48"/>
    <mergeCell ref="E45:F45"/>
    <mergeCell ref="E46:F46"/>
    <mergeCell ref="E47:F47"/>
    <mergeCell ref="P56:Q56"/>
    <mergeCell ref="A57:A60"/>
    <mergeCell ref="B57:B60"/>
    <mergeCell ref="C57:C60"/>
    <mergeCell ref="D57:D60"/>
    <mergeCell ref="E57:F57"/>
    <mergeCell ref="E58:F58"/>
    <mergeCell ref="E59:F59"/>
    <mergeCell ref="P60:Q60"/>
    <mergeCell ref="A53:A56"/>
    <mergeCell ref="B53:B56"/>
    <mergeCell ref="C53:C56"/>
    <mergeCell ref="D53:D56"/>
    <mergeCell ref="E53:F53"/>
    <mergeCell ref="E54:F54"/>
    <mergeCell ref="E55:F55"/>
    <mergeCell ref="P64:Q64"/>
    <mergeCell ref="A65:A68"/>
    <mergeCell ref="B65:B68"/>
    <mergeCell ref="C65:C68"/>
    <mergeCell ref="D65:D68"/>
    <mergeCell ref="E65:F65"/>
    <mergeCell ref="E66:F66"/>
    <mergeCell ref="E67:F67"/>
    <mergeCell ref="P68:Q68"/>
    <mergeCell ref="A61:A64"/>
    <mergeCell ref="B61:B64"/>
    <mergeCell ref="C61:C64"/>
    <mergeCell ref="D61:D64"/>
    <mergeCell ref="E61:F61"/>
    <mergeCell ref="E62:F62"/>
    <mergeCell ref="E63:F63"/>
    <mergeCell ref="P72:Q72"/>
    <mergeCell ref="A73:A76"/>
    <mergeCell ref="B73:B76"/>
    <mergeCell ref="C73:C76"/>
    <mergeCell ref="D73:D76"/>
    <mergeCell ref="E73:F73"/>
    <mergeCell ref="E74:F74"/>
    <mergeCell ref="E75:F75"/>
    <mergeCell ref="P76:Q76"/>
    <mergeCell ref="A69:A72"/>
    <mergeCell ref="B69:B72"/>
    <mergeCell ref="C69:C72"/>
    <mergeCell ref="D69:D72"/>
    <mergeCell ref="E69:F69"/>
    <mergeCell ref="E70:F70"/>
    <mergeCell ref="E71:F71"/>
    <mergeCell ref="P80:Q80"/>
    <mergeCell ref="A81:A84"/>
    <mergeCell ref="B81:B84"/>
    <mergeCell ref="C81:C84"/>
    <mergeCell ref="D81:D84"/>
    <mergeCell ref="E81:F81"/>
    <mergeCell ref="E82:F82"/>
    <mergeCell ref="E83:F83"/>
    <mergeCell ref="P84:Q84"/>
    <mergeCell ref="A77:A80"/>
    <mergeCell ref="B77:B80"/>
    <mergeCell ref="C77:C80"/>
    <mergeCell ref="D77:D80"/>
    <mergeCell ref="E77:F77"/>
    <mergeCell ref="E78:F78"/>
    <mergeCell ref="E79:F79"/>
    <mergeCell ref="P88:Q88"/>
    <mergeCell ref="A89:A92"/>
    <mergeCell ref="B89:B92"/>
    <mergeCell ref="C89:C92"/>
    <mergeCell ref="D89:D92"/>
    <mergeCell ref="E89:F89"/>
    <mergeCell ref="E90:F90"/>
    <mergeCell ref="E91:F91"/>
    <mergeCell ref="P92:Q92"/>
    <mergeCell ref="A85:A88"/>
    <mergeCell ref="B85:B88"/>
    <mergeCell ref="C85:C88"/>
    <mergeCell ref="D85:D88"/>
    <mergeCell ref="E85:F85"/>
    <mergeCell ref="E86:F86"/>
    <mergeCell ref="E87:F87"/>
    <mergeCell ref="P96:Q96"/>
    <mergeCell ref="A97:A100"/>
    <mergeCell ref="B97:B100"/>
    <mergeCell ref="C97:C100"/>
    <mergeCell ref="D97:D100"/>
    <mergeCell ref="E97:F97"/>
    <mergeCell ref="E98:F98"/>
    <mergeCell ref="E99:F99"/>
    <mergeCell ref="P100:Q100"/>
    <mergeCell ref="A93:A96"/>
    <mergeCell ref="B93:B96"/>
    <mergeCell ref="C93:C96"/>
    <mergeCell ref="D93:D96"/>
    <mergeCell ref="E93:F93"/>
    <mergeCell ref="E94:F94"/>
    <mergeCell ref="E95:F95"/>
    <mergeCell ref="P112:Q112"/>
    <mergeCell ref="A109:A112"/>
    <mergeCell ref="B109:B112"/>
    <mergeCell ref="C109:C112"/>
    <mergeCell ref="D109:D112"/>
    <mergeCell ref="E109:F109"/>
    <mergeCell ref="E110:F110"/>
    <mergeCell ref="E111:F111"/>
    <mergeCell ref="P104:Q104"/>
    <mergeCell ref="A105:A108"/>
    <mergeCell ref="B105:B108"/>
    <mergeCell ref="C105:C108"/>
    <mergeCell ref="D105:D108"/>
    <mergeCell ref="E105:F105"/>
    <mergeCell ref="E106:F106"/>
    <mergeCell ref="E107:F107"/>
    <mergeCell ref="P108:Q108"/>
    <mergeCell ref="A101:A104"/>
    <mergeCell ref="B101:B104"/>
    <mergeCell ref="C101:C104"/>
    <mergeCell ref="D101:D104"/>
    <mergeCell ref="E101:F101"/>
    <mergeCell ref="E102:F102"/>
    <mergeCell ref="E103:F103"/>
  </mergeCells>
  <phoneticPr fontId="3"/>
  <printOptions horizontalCentered="1"/>
  <pageMargins left="0.23622047244094491" right="0.23622047244094491" top="0.27559055118110237" bottom="0.35433070866141736" header="0.31496062992125984" footer="0.31496062992125984"/>
  <pageSetup paperSize="9" scale="46" orientation="portrait" r:id="rId1"/>
  <rowBreaks count="1" manualBreakCount="1">
    <brk id="116" max="16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菅原・館野・野々市</vt:lpstr>
      <vt:lpstr>富陽・御園</vt:lpstr>
      <vt:lpstr>菅原・館野・野々市!Print_Area</vt:lpstr>
      <vt:lpstr>富陽・御園!Print_Area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cp:lastPrinted>2018-09-21T10:37:52Z</cp:lastPrinted>
  <dcterms:created xsi:type="dcterms:W3CDTF">2018-09-18T23:26:20Z</dcterms:created>
  <dcterms:modified xsi:type="dcterms:W3CDTF">2018-10-01T04:03:08Z</dcterms:modified>
</cp:coreProperties>
</file>