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agishi\Desktop\"/>
    </mc:Choice>
  </mc:AlternateContent>
  <bookViews>
    <workbookView xWindow="0" yWindow="0" windowWidth="17475" windowHeight="10935"/>
  </bookViews>
  <sheets>
    <sheet name="家庭配布 (菅原、館野、野々市)" sheetId="3" r:id="rId1"/>
    <sheet name="家庭配布 (富陽、御園)" sheetId="2" r:id="rId2"/>
  </sheets>
  <externalReferences>
    <externalReference r:id="rId3"/>
  </externalReferences>
  <definedNames>
    <definedName name="_xlnm._FilterDatabase" localSheetId="0" hidden="1">'家庭配布 (菅原、館野、野々市)'!$R$2:$R$132</definedName>
    <definedName name="_xlnm._FilterDatabase" localSheetId="1" hidden="1">'家庭配布 (富陽、御園)'!$R$2:$R$132</definedName>
    <definedName name="_xlnm.Print_Area" localSheetId="0">'家庭配布 (菅原、館野、野々市)'!$A$2:$Q$132</definedName>
    <definedName name="_xlnm.Print_Area" localSheetId="1">'家庭配布 (富陽、御園)'!$A$2:$Q$132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0" i="3" l="1"/>
  <c r="F110" i="3"/>
  <c r="E110" i="3"/>
  <c r="P109" i="3"/>
  <c r="E109" i="3"/>
  <c r="P108" i="3"/>
  <c r="E108" i="3"/>
  <c r="P107" i="3"/>
  <c r="E107" i="3"/>
  <c r="D107" i="3"/>
  <c r="C107" i="3"/>
  <c r="P18" i="3"/>
  <c r="F18" i="3"/>
  <c r="E18" i="3"/>
  <c r="P17" i="3"/>
  <c r="E17" i="3"/>
  <c r="P16" i="3"/>
  <c r="E16" i="3"/>
  <c r="P15" i="3"/>
  <c r="E15" i="3"/>
  <c r="D15" i="3"/>
  <c r="C15" i="3"/>
  <c r="P14" i="3"/>
  <c r="F14" i="3"/>
  <c r="E14" i="3"/>
  <c r="P13" i="3"/>
  <c r="E13" i="3"/>
  <c r="P12" i="3"/>
  <c r="E12" i="3"/>
  <c r="P11" i="3"/>
  <c r="E11" i="3"/>
  <c r="D11" i="3"/>
  <c r="C11" i="3"/>
  <c r="P10" i="3"/>
  <c r="F10" i="3"/>
  <c r="E10" i="3"/>
  <c r="P9" i="3"/>
  <c r="E9" i="3"/>
  <c r="P8" i="3"/>
  <c r="E8" i="3"/>
  <c r="P7" i="3"/>
  <c r="E7" i="3"/>
  <c r="D7" i="3"/>
  <c r="C7" i="3"/>
  <c r="E2" i="3"/>
  <c r="P110" i="2"/>
  <c r="F110" i="2"/>
  <c r="E110" i="2"/>
  <c r="P109" i="2"/>
  <c r="E109" i="2"/>
  <c r="P108" i="2"/>
  <c r="E108" i="2"/>
  <c r="P107" i="2"/>
  <c r="E107" i="2"/>
  <c r="D107" i="2"/>
  <c r="C107" i="2"/>
  <c r="P18" i="2"/>
  <c r="F18" i="2"/>
  <c r="E18" i="2"/>
  <c r="P17" i="2"/>
  <c r="E17" i="2"/>
  <c r="P16" i="2"/>
  <c r="E16" i="2"/>
  <c r="P15" i="2"/>
  <c r="E15" i="2"/>
  <c r="D15" i="2"/>
  <c r="C15" i="2"/>
  <c r="P14" i="2"/>
  <c r="F14" i="2"/>
  <c r="E14" i="2"/>
  <c r="P13" i="2"/>
  <c r="E13" i="2"/>
  <c r="P12" i="2"/>
  <c r="E12" i="2"/>
  <c r="P11" i="2"/>
  <c r="E11" i="2"/>
  <c r="D11" i="2"/>
  <c r="C11" i="2"/>
  <c r="P10" i="2"/>
  <c r="F10" i="2"/>
  <c r="E10" i="2"/>
  <c r="P9" i="2"/>
  <c r="E9" i="2"/>
  <c r="P8" i="2"/>
  <c r="E8" i="2"/>
  <c r="P7" i="2"/>
  <c r="E7" i="2"/>
  <c r="D7" i="2"/>
  <c r="C7" i="2"/>
  <c r="E2" i="2"/>
  <c r="A7" i="2" l="1"/>
  <c r="A7" i="3"/>
  <c r="A11" i="2"/>
  <c r="A11" i="3"/>
  <c r="A15" i="2"/>
  <c r="A15" i="3"/>
  <c r="A107" i="2"/>
  <c r="A107" i="3"/>
</calcChain>
</file>

<file path=xl/sharedStrings.xml><?xml version="1.0" encoding="utf-8"?>
<sst xmlns="http://schemas.openxmlformats.org/spreadsheetml/2006/main" count="1678" uniqueCount="260">
  <si>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</si>
  <si>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</si>
  <si>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</si>
  <si>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</si>
  <si>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</si>
  <si>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12"/>
  </si>
  <si>
    <t>体の調子を整える</t>
    <rPh sb="0" eb="1">
      <t>カラダ</t>
    </rPh>
    <rPh sb="2" eb="4">
      <t>チョウシ</t>
    </rPh>
    <rPh sb="5" eb="6">
      <t>トトノ</t>
    </rPh>
    <phoneticPr fontId="12"/>
  </si>
  <si>
    <t>熱や力になる</t>
    <rPh sb="0" eb="1">
      <t>ネツ</t>
    </rPh>
    <rPh sb="2" eb="3">
      <t>チカラ</t>
    </rPh>
    <phoneticPr fontId="12"/>
  </si>
  <si>
    <t>エネルギー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</si>
  <si>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</si>
  <si>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</si>
  <si>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</si>
  <si>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</si>
  <si>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</si>
  <si>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</si>
  <si>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</si>
  <si>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</si>
  <si>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</si>
  <si>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</si>
  <si>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</si>
  <si>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</si>
  <si>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</si>
  <si>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</si>
  <si>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</si>
  <si>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</si>
  <si>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牛乳</t>
  </si>
  <si>
    <t>あつあげ</t>
  </si>
  <si>
    <t>たまねぎ</t>
  </si>
  <si>
    <t>キャベツ</t>
  </si>
  <si>
    <t>ゆかり粉</t>
  </si>
  <si>
    <t>白飯</t>
  </si>
  <si>
    <t>焼きちくわ</t>
  </si>
  <si>
    <t>みそ</t>
  </si>
  <si>
    <t>にんじん</t>
  </si>
  <si>
    <t>きゅうり</t>
  </si>
  <si>
    <t>コーン</t>
  </si>
  <si>
    <t>もやし</t>
  </si>
  <si>
    <t>小麦粉</t>
  </si>
  <si>
    <t>豚肉</t>
  </si>
  <si>
    <t>えだまめ</t>
  </si>
  <si>
    <t>つきこんにゃく</t>
    <phoneticPr fontId="3"/>
  </si>
  <si>
    <t>サラダ油</t>
  </si>
  <si>
    <t>金</t>
    <rPh sb="0" eb="1">
      <t>キン</t>
    </rPh>
    <phoneticPr fontId="3"/>
  </si>
  <si>
    <t>鶏肉</t>
  </si>
  <si>
    <t>ケチャップライス</t>
    <phoneticPr fontId="3"/>
  </si>
  <si>
    <t>生クリーム</t>
  </si>
  <si>
    <t>青ピーマン</t>
  </si>
  <si>
    <t>しめじ</t>
  </si>
  <si>
    <t>バター</t>
  </si>
  <si>
    <t>じゃがいも</t>
  </si>
  <si>
    <t>大豆ペースト</t>
  </si>
  <si>
    <t>マカロニ</t>
  </si>
  <si>
    <t>ウインナー</t>
  </si>
  <si>
    <t>こまつな</t>
    <phoneticPr fontId="3"/>
  </si>
  <si>
    <t>あおりんごゼリー</t>
    <phoneticPr fontId="3"/>
  </si>
  <si>
    <t>わかめ</t>
  </si>
  <si>
    <t>しょうが</t>
    <phoneticPr fontId="3"/>
  </si>
  <si>
    <t>福神漬け</t>
  </si>
  <si>
    <t>四方はべん</t>
  </si>
  <si>
    <t>鶏卵</t>
  </si>
  <si>
    <t>片栗粉</t>
  </si>
  <si>
    <t>めかぶ</t>
  </si>
  <si>
    <t>米粉</t>
  </si>
  <si>
    <t>ごま</t>
  </si>
  <si>
    <t>あさりむき身</t>
  </si>
  <si>
    <t>にんにく</t>
  </si>
  <si>
    <t>コッペパン</t>
  </si>
  <si>
    <t>マヨネーズ</t>
  </si>
  <si>
    <t>えび</t>
  </si>
  <si>
    <t>セロリ</t>
  </si>
  <si>
    <t>大麦</t>
  </si>
  <si>
    <t>三温糖</t>
  </si>
  <si>
    <t>いか</t>
  </si>
  <si>
    <t>パセリ</t>
  </si>
  <si>
    <t>レンズ豆</t>
  </si>
  <si>
    <t>大豆たんぱく</t>
  </si>
  <si>
    <t>白いんげん豆</t>
  </si>
  <si>
    <t>うすあげ</t>
  </si>
  <si>
    <t>しょうが</t>
  </si>
  <si>
    <t>れんこん</t>
  </si>
  <si>
    <t>ごま油</t>
  </si>
  <si>
    <t>白玉粉</t>
  </si>
  <si>
    <t>糸かまぼこ</t>
  </si>
  <si>
    <t>こまつな</t>
  </si>
  <si>
    <t>ごぼう</t>
  </si>
  <si>
    <t>ししゃも</t>
  </si>
  <si>
    <t>ロースハム</t>
  </si>
  <si>
    <t>トマト缶</t>
  </si>
  <si>
    <t>りんご</t>
  </si>
  <si>
    <t>むぎ飯</t>
  </si>
  <si>
    <t>ミルクゼリー</t>
  </si>
  <si>
    <t>パイン缶</t>
  </si>
  <si>
    <t>カレールウ</t>
  </si>
  <si>
    <t>チーズ</t>
  </si>
  <si>
    <t>みかん缶</t>
  </si>
  <si>
    <t>マスカットゼリー</t>
  </si>
  <si>
    <t>黄桃缶</t>
  </si>
  <si>
    <t>ぶどうゼリー</t>
  </si>
  <si>
    <t>ブロッコリー</t>
  </si>
  <si>
    <t>ひじき</t>
  </si>
  <si>
    <t>豆乳</t>
  </si>
  <si>
    <t>まぐろフレーク</t>
  </si>
  <si>
    <t>パン粉</t>
  </si>
  <si>
    <t>オリーブ油</t>
  </si>
  <si>
    <t>ベーコン</t>
  </si>
  <si>
    <t>バターロール</t>
  </si>
  <si>
    <t>みかん</t>
  </si>
  <si>
    <t>ヨーグルト</t>
  </si>
  <si>
    <t>えのきたけ</t>
  </si>
  <si>
    <t>うずら卵</t>
  </si>
  <si>
    <t>さんま</t>
  </si>
  <si>
    <t>こんにゃく</t>
  </si>
  <si>
    <t>しお昆布</t>
  </si>
  <si>
    <t>昆布</t>
  </si>
  <si>
    <t>さくら麦飯</t>
  </si>
  <si>
    <t>かまぼこ</t>
  </si>
  <si>
    <t>干ししいたけ</t>
  </si>
  <si>
    <t>たけのこ</t>
  </si>
  <si>
    <t>栗</t>
  </si>
  <si>
    <t>絹ごし豆腐</t>
  </si>
  <si>
    <t>かえり干し</t>
  </si>
  <si>
    <t>くきわかめ</t>
  </si>
  <si>
    <t>水あめ</t>
    <rPh sb="0" eb="1">
      <t>ミズ</t>
    </rPh>
    <phoneticPr fontId="3"/>
  </si>
  <si>
    <t>かつお節</t>
  </si>
  <si>
    <t>天かす</t>
  </si>
  <si>
    <t>しそかつおふりかけ</t>
  </si>
  <si>
    <t>さくらえび</t>
  </si>
  <si>
    <t>生姜</t>
  </si>
  <si>
    <t>つきこんにゃく</t>
  </si>
  <si>
    <t>ながいも</t>
  </si>
  <si>
    <t>にんにく</t>
    <phoneticPr fontId="3"/>
  </si>
  <si>
    <t>かぼちゃ</t>
  </si>
  <si>
    <t>うどん</t>
  </si>
  <si>
    <t>エリンギ</t>
  </si>
  <si>
    <t>きな粉</t>
  </si>
  <si>
    <t>トマト水煮缶</t>
  </si>
  <si>
    <t>かぶ</t>
    <phoneticPr fontId="3"/>
  </si>
  <si>
    <t>グラニュー糖</t>
  </si>
  <si>
    <t>フランクフルト</t>
    <phoneticPr fontId="3"/>
  </si>
  <si>
    <t>スパゲッティ</t>
  </si>
  <si>
    <t>卵スプレッド</t>
  </si>
  <si>
    <t>高野豆腐</t>
  </si>
  <si>
    <t>さば</t>
  </si>
  <si>
    <t>牛肉</t>
  </si>
  <si>
    <t>シュウマイ</t>
  </si>
  <si>
    <t>しめじ</t>
    <phoneticPr fontId="3"/>
  </si>
  <si>
    <t>さやいんげん</t>
  </si>
  <si>
    <t>糸みつば</t>
  </si>
  <si>
    <t>ホキ</t>
  </si>
  <si>
    <t>さつまあげ</t>
  </si>
  <si>
    <t>ぜんまい</t>
  </si>
  <si>
    <t>緑豆春雨</t>
  </si>
  <si>
    <t>切り干し大根</t>
  </si>
  <si>
    <t>プチシュークリーム</t>
    <phoneticPr fontId="3"/>
  </si>
  <si>
    <t>チンゲンサイ</t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</si>
  <si>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</si>
  <si>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</si>
  <si>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</si>
  <si>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</si>
  <si>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●大豆</t>
  </si>
  <si>
    <t>●しいたけ</t>
  </si>
  <si>
    <t>●だいこん</t>
  </si>
  <si>
    <t>だいこん</t>
    <phoneticPr fontId="3"/>
  </si>
  <si>
    <t>ごぼう　●ねぎ</t>
  </si>
  <si>
    <t>●ねぎ</t>
  </si>
  <si>
    <t>コーン　●ねぎ</t>
  </si>
  <si>
    <t>●さつまいも</t>
  </si>
  <si>
    <t>さつまいも</t>
    <phoneticPr fontId="3"/>
  </si>
  <si>
    <t>●さといも</t>
  </si>
  <si>
    <t>さといも</t>
    <phoneticPr fontId="3"/>
  </si>
  <si>
    <t>白菜ｷﾑﾁ</t>
    <phoneticPr fontId="3"/>
  </si>
  <si>
    <t>●はくさい</t>
  </si>
  <si>
    <t>はくさい</t>
    <phoneticPr fontId="3"/>
  </si>
  <si>
    <t>●ヤーコン</t>
  </si>
  <si>
    <t>●ローズマリー</t>
  </si>
  <si>
    <t>●バジル</t>
  </si>
  <si>
    <t>●ハーブ</t>
  </si>
  <si>
    <t>富陽小学校、御園小学校</t>
    <rPh sb="0" eb="1">
      <t>フ</t>
    </rPh>
    <rPh sb="1" eb="2">
      <t>ヨウ</t>
    </rPh>
    <rPh sb="2" eb="5">
      <t>ショウガッコウ</t>
    </rPh>
    <rPh sb="6" eb="8">
      <t>ミソノ</t>
    </rPh>
    <rPh sb="8" eb="11">
      <t>ショウガッコウ</t>
    </rPh>
    <phoneticPr fontId="3"/>
  </si>
  <si>
    <t>ごはん</t>
  </si>
  <si>
    <t>さつまいものかきあげ</t>
  </si>
  <si>
    <t>ゆかりあえ</t>
  </si>
  <si>
    <t>キムチとんじる</t>
  </si>
  <si>
    <t xml:space="preserve"> </t>
  </si>
  <si>
    <t>クリームピラフ</t>
  </si>
  <si>
    <t>やさいとマカロニのスープ</t>
  </si>
  <si>
    <t>あおりんごゼリー</t>
  </si>
  <si>
    <t>よかたはべんのかわりあげ</t>
  </si>
  <si>
    <t>そくせきあえ</t>
  </si>
  <si>
    <t>かきたまじる</t>
  </si>
  <si>
    <t>コッペパン   (ｾﾙﾌｻﾝﾄﾞ)</t>
  </si>
  <si>
    <t>チリコンカン</t>
  </si>
  <si>
    <t>コールスローサラダ</t>
  </si>
  <si>
    <t>シーフードチャウダー</t>
  </si>
  <si>
    <t>とりのてりやき</t>
  </si>
  <si>
    <t>やさいのごまあえ</t>
  </si>
  <si>
    <t>れんこんだんごじる</t>
  </si>
  <si>
    <t>ししゃものごまあげ</t>
  </si>
  <si>
    <t>ごぼうサラダ</t>
  </si>
  <si>
    <t>あげとこまつなのみそしる</t>
  </si>
  <si>
    <t>むぎごはん</t>
  </si>
  <si>
    <t>チキンカレー</t>
  </si>
  <si>
    <t>フルーツミルクゼリー</t>
  </si>
  <si>
    <t>ヤーコンいりやきメンチ</t>
  </si>
  <si>
    <t>ひじきサラダ</t>
  </si>
  <si>
    <t>とうにゅうめったじる</t>
  </si>
  <si>
    <t>チキンのハーブグリル</t>
  </si>
  <si>
    <t>スイートポテトサラダ</t>
  </si>
  <si>
    <t>コンソメジュリアン</t>
  </si>
  <si>
    <t>さんまのあまからあげ</t>
  </si>
  <si>
    <t>やさいのこんぶあえ</t>
  </si>
  <si>
    <t>みそおでん</t>
  </si>
  <si>
    <t>ふきよせごはん</t>
  </si>
  <si>
    <t>だいずとこんさいのごまからめ</t>
  </si>
  <si>
    <t>とうふのすましじる</t>
  </si>
  <si>
    <t>おこのみやき</t>
  </si>
  <si>
    <t>ゴマネーズサラダ</t>
  </si>
  <si>
    <t>とりやさいじる</t>
  </si>
  <si>
    <t>ふりかけ</t>
  </si>
  <si>
    <t>かやくごはん</t>
  </si>
  <si>
    <t>てんぷらもりあわせ(かぼちゃ・えび)</t>
  </si>
  <si>
    <t>カレーうどん</t>
  </si>
  <si>
    <t>きなこあげパン</t>
  </si>
  <si>
    <t>スパゲッティナポリタン</t>
  </si>
  <si>
    <t>ポトフ</t>
  </si>
  <si>
    <t>にこみふうハンバーグ</t>
  </si>
  <si>
    <t>ブロッコリーとたまごのサラダ</t>
  </si>
  <si>
    <t>とうふとわかめのみそしる</t>
  </si>
  <si>
    <t>さばのごまソース</t>
  </si>
  <si>
    <t>えどっこに</t>
  </si>
  <si>
    <t>のっぺいじる</t>
  </si>
  <si>
    <t>シューマイ</t>
  </si>
  <si>
    <t>ヤーコンのピリから</t>
  </si>
  <si>
    <t>ジャジャンどうふ</t>
  </si>
  <si>
    <t>ウインナーとポテトのコロコロソテー</t>
  </si>
  <si>
    <t>たまごスープ</t>
  </si>
  <si>
    <t>チョコクリーム</t>
  </si>
  <si>
    <t>とんかつ</t>
  </si>
  <si>
    <t>ツナサラダ</t>
  </si>
  <si>
    <t>こんさいのみそしる</t>
  </si>
  <si>
    <t>ホキのあげに</t>
  </si>
  <si>
    <t>ヤーコンきんぴら</t>
  </si>
  <si>
    <t>さわにわん</t>
  </si>
  <si>
    <t>ビビンバ</t>
  </si>
  <si>
    <t>はるさめスープ</t>
  </si>
  <si>
    <t>プチシュークリーム</t>
  </si>
  <si>
    <t>良い歯の日の献立</t>
  </si>
  <si>
    <t>紅葉狩りの献立</t>
  </si>
  <si>
    <t>本からとびだした献立</t>
  </si>
  <si>
    <t>まごわやさしい献立</t>
  </si>
  <si>
    <t>菅原小学校、館野小学校、野々市小学校</t>
    <rPh sb="0" eb="2">
      <t>スガハラ</t>
    </rPh>
    <rPh sb="2" eb="3">
      <t>ショウ</t>
    </rPh>
    <rPh sb="3" eb="5">
      <t>ガッコウ</t>
    </rPh>
    <rPh sb="6" eb="7">
      <t>タチ</t>
    </rPh>
    <rPh sb="7" eb="8">
      <t>ノ</t>
    </rPh>
    <rPh sb="8" eb="9">
      <t>ショウ</t>
    </rPh>
    <rPh sb="9" eb="11">
      <t>ガッコウ</t>
    </rPh>
    <rPh sb="12" eb="15">
      <t>ノノイチ</t>
    </rPh>
    <rPh sb="15" eb="16">
      <t>ショウ</t>
    </rPh>
    <rPh sb="16" eb="18">
      <t>ガッコウ</t>
    </rPh>
    <phoneticPr fontId="3"/>
  </si>
  <si>
    <t>コッペパン</t>
    <phoneticPr fontId="3"/>
  </si>
  <si>
    <t>チョコクリーム</t>
    <phoneticPr fontId="3"/>
  </si>
  <si>
    <t>チーズ</t>
    <phoneticPr fontId="3"/>
  </si>
  <si>
    <t>チョコ大豆</t>
    <phoneticPr fontId="3"/>
  </si>
  <si>
    <t>じゃがいも</t>
    <phoneticPr fontId="3"/>
  </si>
  <si>
    <t>鶏肉</t>
    <phoneticPr fontId="3"/>
  </si>
  <si>
    <t>きな粉</t>
    <rPh sb="2" eb="3">
      <t>コ</t>
    </rPh>
    <phoneticPr fontId="3"/>
  </si>
  <si>
    <t>じゃがいも</t>
    <phoneticPr fontId="3"/>
  </si>
  <si>
    <t>富陽、御園</t>
    <rPh sb="0" eb="1">
      <t>フ</t>
    </rPh>
    <rPh sb="1" eb="2">
      <t>ヨウ</t>
    </rPh>
    <rPh sb="3" eb="5">
      <t>ミソノ</t>
    </rPh>
    <phoneticPr fontId="3"/>
  </si>
  <si>
    <t>菅原、館野、野々市</t>
    <rPh sb="0" eb="2">
      <t>スガハラ</t>
    </rPh>
    <rPh sb="3" eb="4">
      <t>タチ</t>
    </rPh>
    <rPh sb="4" eb="5">
      <t>ノ</t>
    </rPh>
    <rPh sb="6" eb="9">
      <t>ノノイチ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</si>
</sst>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2"/>
      <color theme="1"/>
      <name val="HGP創英角ﾎﾟｯﾌﾟ体"/>
      <family val="3"/>
      <charset val="128"/>
    </font>
    <font>
      <b/>
      <sz val="16.5"/>
      <color theme="1"/>
      <name val="HGPｺﾞｼｯｸM"/>
      <family val="3"/>
      <charset val="128"/>
    </font>
    <font>
      <sz val="4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textRotation="255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38" fontId="10" fillId="0" borderId="17" xfId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horizontal="left" vertical="center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4" fillId="0" borderId="15" xfId="0" applyFont="1" applyFill="1" applyBorder="1" applyAlignment="1" applyProtection="1">
      <alignment vertical="center" shrinkToFit="1"/>
      <protection locked="0"/>
    </xf>
    <xf numFmtId="0" fontId="14" fillId="0" borderId="15" xfId="0" applyFont="1" applyBorder="1" applyAlignment="1" applyProtection="1">
      <alignment vertical="center" shrinkToFit="1"/>
      <protection locked="0"/>
    </xf>
    <xf numFmtId="0" fontId="14" fillId="0" borderId="14" xfId="0" applyFont="1" applyFill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horizontal="left" vertical="center" shrinkToFit="1"/>
      <protection locked="0"/>
    </xf>
    <xf numFmtId="38" fontId="10" fillId="0" borderId="3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left" vertical="center" shrinkToFit="1"/>
      <protection hidden="1"/>
    </xf>
    <xf numFmtId="38" fontId="10" fillId="0" borderId="0" xfId="1" applyFont="1" applyFill="1" applyBorder="1" applyAlignment="1" applyProtection="1">
      <alignment horizontal="center" vertical="center" shrinkToFit="1"/>
      <protection hidden="1"/>
    </xf>
    <xf numFmtId="176" fontId="10" fillId="0" borderId="11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Protection="1">
      <alignment vertical="center"/>
      <protection hidden="1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12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textRotation="255" shrinkToFit="1"/>
      <protection hidden="1"/>
    </xf>
    <xf numFmtId="0" fontId="7" fillId="0" borderId="12" xfId="0" applyFont="1" applyBorder="1" applyAlignment="1" applyProtection="1">
      <alignment horizontal="center" vertical="center" textRotation="255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0" xfId="0" applyFont="1" applyBorder="1" applyAlignment="1" applyProtection="1">
      <alignment horizontal="center" vertical="center" wrapText="1" shrinkToFit="1"/>
      <protection hidden="1"/>
    </xf>
    <xf numFmtId="0" fontId="7" fillId="0" borderId="11" xfId="0" applyFont="1" applyBorder="1" applyAlignment="1" applyProtection="1">
      <alignment horizontal="center" vertical="center" wrapText="1" shrinkToFit="1"/>
      <protection hidden="1"/>
    </xf>
    <xf numFmtId="0" fontId="7" fillId="0" borderId="13" xfId="0" applyFont="1" applyBorder="1" applyAlignment="1" applyProtection="1">
      <alignment horizontal="center" vertical="center" wrapText="1" shrinkToFit="1"/>
      <protection hidden="1"/>
    </xf>
    <xf numFmtId="0" fontId="7" fillId="0" borderId="15" xfId="0" applyFont="1" applyBorder="1" applyAlignment="1" applyProtection="1">
      <alignment horizontal="center" vertical="center" wrapText="1" shrinkToFit="1"/>
      <protection hidden="1"/>
    </xf>
    <xf numFmtId="0" fontId="7" fillId="0" borderId="14" xfId="0" applyFont="1" applyBorder="1" applyAlignment="1" applyProtection="1">
      <alignment horizontal="center" vertical="center" wrapText="1" shrinkToFi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Fill="1" applyBorder="1" applyAlignment="1" applyProtection="1">
      <alignment horizontal="center" vertical="center" shrinkToFit="1"/>
      <protection hidden="1"/>
    </xf>
    <xf numFmtId="0" fontId="13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 wrapText="1" shrinkToFit="1"/>
      <protection hidden="1"/>
    </xf>
    <xf numFmtId="0" fontId="16" fillId="0" borderId="6" xfId="0" applyFont="1" applyFill="1" applyBorder="1" applyAlignment="1" applyProtection="1">
      <alignment horizontal="center" vertical="center" wrapText="1" shrinkToFit="1"/>
      <protection hidden="1"/>
    </xf>
    <xf numFmtId="0" fontId="16" fillId="0" borderId="12" xfId="0" applyFont="1" applyFill="1" applyBorder="1" applyAlignment="1" applyProtection="1">
      <alignment horizontal="center" vertical="center" wrapText="1" shrinkToFit="1"/>
      <protection hidden="1"/>
    </xf>
    <xf numFmtId="38" fontId="15" fillId="0" borderId="16" xfId="1" applyFont="1" applyFill="1" applyBorder="1" applyAlignment="1" applyProtection="1">
      <alignment horizontal="center" vertical="center" shrinkToFit="1"/>
      <protection hidden="1"/>
    </xf>
    <xf numFmtId="38" fontId="15" fillId="0" borderId="17" xfId="1" applyFont="1" applyFill="1" applyBorder="1" applyAlignment="1" applyProtection="1">
      <alignment horizontal="center" vertical="center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38" fontId="10" fillId="0" borderId="15" xfId="1" applyFont="1" applyFill="1" applyBorder="1" applyAlignment="1" applyProtection="1">
      <alignment horizontal="center" vertical="center" shrinkToFit="1"/>
      <protection hidden="1"/>
    </xf>
    <xf numFmtId="38" fontId="10" fillId="0" borderId="14" xfId="1" applyFont="1" applyFill="1" applyBorder="1" applyAlignment="1" applyProtection="1">
      <alignment horizontal="center" vertical="center" shrinkToFit="1"/>
      <protection hidden="1"/>
    </xf>
    <xf numFmtId="0" fontId="13" fillId="0" borderId="2" xfId="0" applyFont="1" applyFill="1" applyBorder="1" applyAlignment="1" applyProtection="1">
      <alignment horizontal="center" vertical="center" shrinkToFit="1"/>
      <protection hidden="1"/>
    </xf>
    <xf numFmtId="0" fontId="13" fillId="0" borderId="10" xfId="0" applyFont="1" applyFill="1" applyBorder="1" applyAlignment="1" applyProtection="1">
      <alignment horizontal="center" vertical="center" shrinkToFit="1"/>
      <protection hidden="1"/>
    </xf>
    <xf numFmtId="0" fontId="13" fillId="0" borderId="13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5" xfId="0" applyFont="1" applyFill="1" applyBorder="1" applyAlignment="1" applyProtection="1">
      <alignment horizontal="center" vertical="center" textRotation="255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125</xdr:row>
      <xdr:rowOff>114418</xdr:rowOff>
    </xdr:from>
    <xdr:to>
      <xdr:col>15</xdr:col>
      <xdr:colOff>190500</xdr:colOff>
      <xdr:row>129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759" y="2104072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554359</xdr:colOff>
      <xdr:row>110</xdr:row>
      <xdr:rowOff>114418</xdr:rowOff>
    </xdr:from>
    <xdr:to>
      <xdr:col>16</xdr:col>
      <xdr:colOff>31750</xdr:colOff>
      <xdr:row>114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201550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116</xdr:row>
      <xdr:rowOff>0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/>
      </xdr:nvSpPr>
      <xdr:spPr>
        <a:xfrm>
          <a:off x="666750" y="2104072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3</xdr:col>
      <xdr:colOff>238126</xdr:colOff>
      <xdr:row>81</xdr:row>
      <xdr:rowOff>202210</xdr:rowOff>
    </xdr:from>
    <xdr:ext cx="8937624" cy="425822"/>
    <xdr:sp macro="" textlink="">
      <xdr:nvSpPr>
        <xdr:cNvPr id="5" name="正方形/長方形 4"/>
        <xdr:cNvSpPr/>
      </xdr:nvSpPr>
      <xdr:spPr>
        <a:xfrm>
          <a:off x="2257426" y="15261235"/>
          <a:ext cx="893762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勤　労　感　謝　の　日</a:t>
          </a:r>
        </a:p>
      </xdr:txBody>
    </xdr:sp>
    <xdr:clientData/>
  </xdr:oneCellAnchor>
  <xdr:twoCellAnchor>
    <xdr:from>
      <xdr:col>4</xdr:col>
      <xdr:colOff>508000</xdr:colOff>
      <xdr:row>68</xdr:row>
      <xdr:rowOff>111125</xdr:rowOff>
    </xdr:from>
    <xdr:to>
      <xdr:col>5</xdr:col>
      <xdr:colOff>1190625</xdr:colOff>
      <xdr:row>69</xdr:row>
      <xdr:rowOff>111125</xdr:rowOff>
    </xdr:to>
    <xdr:sp macro="" textlink="">
      <xdr:nvSpPr>
        <xdr:cNvPr id="6" name="テキスト ボックス 5"/>
        <xdr:cNvSpPr txBox="1"/>
      </xdr:nvSpPr>
      <xdr:spPr>
        <a:xfrm>
          <a:off x="2860675" y="12322175"/>
          <a:ext cx="2035175" cy="219075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&lt;</a:t>
          </a:r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からすのてんぷらやさん</a:t>
          </a:r>
          <a:r>
            <a:rPr kumimoji="1" lang="en-US" altLang="ja-JP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&gt;</a:t>
          </a:r>
          <a:endParaRPr kumimoji="1" lang="ja-JP" altLang="en-US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0</xdr:col>
      <xdr:colOff>142875</xdr:colOff>
      <xdr:row>1</xdr:row>
      <xdr:rowOff>95250</xdr:rowOff>
    </xdr:from>
    <xdr:to>
      <xdr:col>4</xdr:col>
      <xdr:colOff>762000</xdr:colOff>
      <xdr:row>1</xdr:row>
      <xdr:rowOff>492125</xdr:rowOff>
    </xdr:to>
    <xdr:pic>
      <xdr:nvPicPr>
        <xdr:cNvPr id="7" name="図 6" descr="ki051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1" r="80324" b="15540"/>
        <a:stretch/>
      </xdr:blipFill>
      <xdr:spPr>
        <a:xfrm>
          <a:off x="142875" y="95250"/>
          <a:ext cx="2971800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619125</xdr:colOff>
      <xdr:row>1</xdr:row>
      <xdr:rowOff>95251</xdr:rowOff>
    </xdr:from>
    <xdr:to>
      <xdr:col>11</xdr:col>
      <xdr:colOff>714375</xdr:colOff>
      <xdr:row>1</xdr:row>
      <xdr:rowOff>508000</xdr:rowOff>
    </xdr:to>
    <xdr:pic>
      <xdr:nvPicPr>
        <xdr:cNvPr id="8" name="図 7" descr="ki051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1" r="80199" b="12161"/>
        <a:stretch/>
      </xdr:blipFill>
      <xdr:spPr>
        <a:xfrm>
          <a:off x="7286625" y="95251"/>
          <a:ext cx="2524125" cy="41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125</xdr:row>
      <xdr:rowOff>114418</xdr:rowOff>
    </xdr:from>
    <xdr:to>
      <xdr:col>15</xdr:col>
      <xdr:colOff>190500</xdr:colOff>
      <xdr:row>129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759" y="2104072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554359</xdr:colOff>
      <xdr:row>110</xdr:row>
      <xdr:rowOff>114418</xdr:rowOff>
    </xdr:from>
    <xdr:to>
      <xdr:col>16</xdr:col>
      <xdr:colOff>31750</xdr:colOff>
      <xdr:row>114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201550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116</xdr:row>
      <xdr:rowOff>0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/>
      </xdr:nvSpPr>
      <xdr:spPr>
        <a:xfrm>
          <a:off x="666750" y="2104072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3</xdr:col>
      <xdr:colOff>238126</xdr:colOff>
      <xdr:row>81</xdr:row>
      <xdr:rowOff>202210</xdr:rowOff>
    </xdr:from>
    <xdr:ext cx="8937624" cy="425822"/>
    <xdr:sp macro="" textlink="">
      <xdr:nvSpPr>
        <xdr:cNvPr id="5" name="正方形/長方形 4"/>
        <xdr:cNvSpPr/>
      </xdr:nvSpPr>
      <xdr:spPr>
        <a:xfrm>
          <a:off x="2257426" y="15261235"/>
          <a:ext cx="8937624" cy="4258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勤　労　感　謝　の　日</a:t>
          </a:r>
        </a:p>
      </xdr:txBody>
    </xdr:sp>
    <xdr:clientData/>
  </xdr:oneCellAnchor>
  <xdr:twoCellAnchor>
    <xdr:from>
      <xdr:col>4</xdr:col>
      <xdr:colOff>508000</xdr:colOff>
      <xdr:row>68</xdr:row>
      <xdr:rowOff>111125</xdr:rowOff>
    </xdr:from>
    <xdr:to>
      <xdr:col>5</xdr:col>
      <xdr:colOff>1190625</xdr:colOff>
      <xdr:row>69</xdr:row>
      <xdr:rowOff>111125</xdr:rowOff>
    </xdr:to>
    <xdr:sp macro="" textlink="">
      <xdr:nvSpPr>
        <xdr:cNvPr id="6" name="テキスト ボックス 5"/>
        <xdr:cNvSpPr txBox="1"/>
      </xdr:nvSpPr>
      <xdr:spPr>
        <a:xfrm>
          <a:off x="2860675" y="12322175"/>
          <a:ext cx="2035175" cy="219075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&lt;</a:t>
          </a:r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からすのてんぷらやさん</a:t>
          </a:r>
          <a:r>
            <a:rPr kumimoji="1" lang="en-US" altLang="ja-JP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&gt;</a:t>
          </a:r>
          <a:endParaRPr kumimoji="1" lang="ja-JP" altLang="en-US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0</xdr:col>
      <xdr:colOff>142875</xdr:colOff>
      <xdr:row>1</xdr:row>
      <xdr:rowOff>95250</xdr:rowOff>
    </xdr:from>
    <xdr:to>
      <xdr:col>4</xdr:col>
      <xdr:colOff>762000</xdr:colOff>
      <xdr:row>1</xdr:row>
      <xdr:rowOff>492125</xdr:rowOff>
    </xdr:to>
    <xdr:pic>
      <xdr:nvPicPr>
        <xdr:cNvPr id="7" name="図 6" descr="ki051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1" r="80324" b="15540"/>
        <a:stretch/>
      </xdr:blipFill>
      <xdr:spPr>
        <a:xfrm>
          <a:off x="142875" y="95250"/>
          <a:ext cx="2971800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555625</xdr:colOff>
      <xdr:row>1</xdr:row>
      <xdr:rowOff>95250</xdr:rowOff>
    </xdr:from>
    <xdr:to>
      <xdr:col>13</xdr:col>
      <xdr:colOff>396875</xdr:colOff>
      <xdr:row>1</xdr:row>
      <xdr:rowOff>555625</xdr:rowOff>
    </xdr:to>
    <xdr:pic>
      <xdr:nvPicPr>
        <xdr:cNvPr id="8" name="図 7" descr="ki051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1" r="69490" b="2026"/>
        <a:stretch/>
      </xdr:blipFill>
      <xdr:spPr>
        <a:xfrm>
          <a:off x="7232650" y="95250"/>
          <a:ext cx="3889375" cy="460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2283;&#38642;&#12497;&#12477;&#12467;&#12531;\&#32102;&#39135;&#31649;&#29702;(&#26628;&#39178;&#35336;&#31639;)\&#9733;&#32102;&#39135;&#31649;&#29702;2018(h30.11)&#65299;&#33394;&#29486;&#31435;&#12496;&#12540;&#12472;&#12519;&#12531;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37">
          <cell r="F37">
            <v>0</v>
          </cell>
        </row>
      </sheetData>
      <sheetData sheetId="7">
        <row r="1">
          <cell r="B1">
            <v>11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1342">
          <cell r="J1342" t="str">
            <v>ナムル</v>
          </cell>
          <cell r="K1342" t="str">
            <v>ナムル</v>
          </cell>
        </row>
        <row r="1350">
          <cell r="H1350">
            <v>4</v>
          </cell>
          <cell r="I1350">
            <v>7</v>
          </cell>
          <cell r="J1350" t="str">
            <v>はるさめスープ</v>
          </cell>
          <cell r="K1350" t="str">
            <v>春雨スープ</v>
          </cell>
        </row>
        <row r="1369">
          <cell r="H1369">
            <v>5</v>
          </cell>
          <cell r="I1369">
            <v>8</v>
          </cell>
          <cell r="J1369" t="str">
            <v>プチシュークリーム</v>
          </cell>
          <cell r="K1369" t="str">
            <v>プチシュークリーム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</sheetPr>
  <dimension ref="A1:S134"/>
  <sheetViews>
    <sheetView tabSelected="1" view="pageBreakPreview" zoomScale="60" zoomScaleNormal="100" workbookViewId="0">
      <selection activeCell="E1" sqref="E1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42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182.25" customHeight="1">
      <c r="E1" s="44" t="s">
        <v>259</v>
      </c>
    </row>
    <row r="2" spans="1:19" ht="45" customHeight="1">
      <c r="B2" s="2"/>
      <c r="C2" s="3"/>
      <c r="D2" s="4"/>
      <c r="E2" s="5">
        <f>[1]作成!B1</f>
        <v>11</v>
      </c>
      <c r="F2" s="6" t="s">
        <v>0</v>
      </c>
      <c r="G2" s="7"/>
      <c r="H2" s="7"/>
      <c r="I2" s="8"/>
      <c r="O2" s="10"/>
      <c r="P2" s="11" t="s">
        <v>249</v>
      </c>
      <c r="Q2" s="12"/>
      <c r="R2" s="9" t="s">
        <v>1</v>
      </c>
    </row>
    <row r="3" spans="1:19" ht="13.5" customHeight="1">
      <c r="A3" s="45" t="s">
        <v>2</v>
      </c>
      <c r="B3" s="45" t="s">
        <v>3</v>
      </c>
      <c r="C3" s="48" t="s">
        <v>4</v>
      </c>
      <c r="D3" s="49"/>
      <c r="E3" s="49"/>
      <c r="F3" s="50"/>
      <c r="G3" s="54" t="s">
        <v>5</v>
      </c>
      <c r="H3" s="55"/>
      <c r="I3" s="56"/>
      <c r="J3" s="54" t="s">
        <v>6</v>
      </c>
      <c r="K3" s="55"/>
      <c r="L3" s="56"/>
      <c r="M3" s="54" t="s">
        <v>7</v>
      </c>
      <c r="N3" s="55"/>
      <c r="O3" s="56"/>
      <c r="P3" s="60" t="s">
        <v>8</v>
      </c>
      <c r="Q3" s="60"/>
      <c r="R3" s="9" t="s">
        <v>1</v>
      </c>
    </row>
    <row r="4" spans="1:19" ht="13.5" customHeight="1">
      <c r="A4" s="46"/>
      <c r="B4" s="46"/>
      <c r="C4" s="51"/>
      <c r="D4" s="52"/>
      <c r="E4" s="52"/>
      <c r="F4" s="53"/>
      <c r="G4" s="57"/>
      <c r="H4" s="58"/>
      <c r="I4" s="59"/>
      <c r="J4" s="57"/>
      <c r="K4" s="58"/>
      <c r="L4" s="59"/>
      <c r="M4" s="57"/>
      <c r="N4" s="58"/>
      <c r="O4" s="59"/>
      <c r="P4" s="60" t="s">
        <v>9</v>
      </c>
      <c r="Q4" s="60"/>
      <c r="R4" s="9" t="s">
        <v>1</v>
      </c>
    </row>
    <row r="5" spans="1:19" ht="13.5" customHeight="1">
      <c r="A5" s="46"/>
      <c r="B5" s="46"/>
      <c r="C5" s="61" t="s">
        <v>10</v>
      </c>
      <c r="D5" s="63" t="s">
        <v>11</v>
      </c>
      <c r="E5" s="65" t="s">
        <v>12</v>
      </c>
      <c r="F5" s="66"/>
      <c r="G5" s="69" t="s">
        <v>13</v>
      </c>
      <c r="H5" s="70"/>
      <c r="I5" s="71"/>
      <c r="J5" s="75" t="s">
        <v>14</v>
      </c>
      <c r="K5" s="76"/>
      <c r="L5" s="77"/>
      <c r="M5" s="81" t="s">
        <v>15</v>
      </c>
      <c r="N5" s="82"/>
      <c r="O5" s="83"/>
      <c r="P5" s="60" t="s">
        <v>16</v>
      </c>
      <c r="Q5" s="60"/>
      <c r="R5" s="9" t="s">
        <v>1</v>
      </c>
    </row>
    <row r="6" spans="1:19" ht="13.5" customHeight="1">
      <c r="A6" s="47"/>
      <c r="B6" s="47"/>
      <c r="C6" s="62"/>
      <c r="D6" s="64"/>
      <c r="E6" s="67"/>
      <c r="F6" s="68"/>
      <c r="G6" s="72"/>
      <c r="H6" s="73"/>
      <c r="I6" s="74"/>
      <c r="J6" s="78"/>
      <c r="K6" s="79"/>
      <c r="L6" s="80"/>
      <c r="M6" s="84"/>
      <c r="N6" s="85"/>
      <c r="O6" s="86"/>
      <c r="P6" s="60" t="s">
        <v>17</v>
      </c>
      <c r="Q6" s="60"/>
      <c r="R6" s="9" t="s">
        <v>1</v>
      </c>
    </row>
    <row r="7" spans="1:19" ht="17.25" hidden="1" customHeight="1">
      <c r="A7" s="87" t="str">
        <f>IF([1]人数!$F12=0," ",[1]人数!$F12)</f>
        <v xml:space="preserve"> </v>
      </c>
      <c r="B7" s="90" t="s">
        <v>18</v>
      </c>
      <c r="C7" s="93" t="str">
        <f>IF(ISERROR(VLOOKUP(1,[1]作成!$H$2:$K$56,3,FALSE))," ",VLOOKUP(1,[1]作成!$H$2:$K$56,3,FALSE))</f>
        <v xml:space="preserve"> </v>
      </c>
      <c r="D7" s="96" t="str">
        <f>IF(ISERROR(VLOOKUP(2,[1]作成!$H$2:$K$56,4,FALSE))," ",VLOOKUP(2,[1]作成!$H$2:$K$56,4,FALSE))</f>
        <v xml:space="preserve"> </v>
      </c>
      <c r="E7" s="99" t="str">
        <f>IF(ISERROR(VLOOKUP(3,[1]作成!$H$2:$K$56,3,FALSE))," ",VLOOKUP(3,[1]作成!$H$2:$K$56,3,FALSE))</f>
        <v xml:space="preserve"> </v>
      </c>
      <c r="F7" s="100"/>
      <c r="G7" s="13"/>
      <c r="H7" s="14"/>
      <c r="I7" s="15"/>
      <c r="J7" s="13"/>
      <c r="K7" s="14"/>
      <c r="L7" s="15"/>
      <c r="M7" s="14"/>
      <c r="N7" s="14"/>
      <c r="O7" s="14"/>
      <c r="P7" s="43" t="str">
        <f>IF([1]計算!U6=0," ",[1]計算!U6)</f>
        <v xml:space="preserve"> </v>
      </c>
      <c r="Q7" s="16" t="s">
        <v>19</v>
      </c>
      <c r="S7" s="101" t="s">
        <v>20</v>
      </c>
    </row>
    <row r="8" spans="1:19" ht="17.25" hidden="1" customHeight="1">
      <c r="A8" s="88"/>
      <c r="B8" s="91"/>
      <c r="C8" s="94"/>
      <c r="D8" s="97"/>
      <c r="E8" s="102" t="str">
        <f>IF(ISERROR(VLOOKUP(4,[1]作成!$H$2:$K$56,3,FALSE))," ",VLOOKUP(4,[1]作成!$H$2:$K$56,3,FALSE))</f>
        <v xml:space="preserve"> </v>
      </c>
      <c r="F8" s="103"/>
      <c r="G8" s="17"/>
      <c r="H8" s="18"/>
      <c r="I8" s="19"/>
      <c r="J8" s="17"/>
      <c r="K8" s="18"/>
      <c r="L8" s="19"/>
      <c r="M8" s="18"/>
      <c r="N8" s="18"/>
      <c r="O8" s="18"/>
      <c r="P8" s="43" t="str">
        <f>IF([1]計算!X6=0," ",[1]計算!X6)</f>
        <v xml:space="preserve"> </v>
      </c>
      <c r="Q8" s="20" t="s">
        <v>21</v>
      </c>
      <c r="S8" s="101"/>
    </row>
    <row r="9" spans="1:19" ht="17.25" hidden="1" customHeight="1">
      <c r="A9" s="88"/>
      <c r="B9" s="91"/>
      <c r="C9" s="94"/>
      <c r="D9" s="97"/>
      <c r="E9" s="102" t="str">
        <f>IF(ISERROR(VLOOKUP(5,[1]作成!$H$2:$K$56,3,FALSE))," ",VLOOKUP(5,[1]作成!$H$2:$K$56,3,FALSE))</f>
        <v xml:space="preserve"> </v>
      </c>
      <c r="F9" s="103"/>
      <c r="G9" s="17"/>
      <c r="H9" s="18"/>
      <c r="I9" s="19"/>
      <c r="J9" s="17"/>
      <c r="K9" s="18"/>
      <c r="L9" s="21"/>
      <c r="M9" s="18"/>
      <c r="N9" s="18"/>
      <c r="O9" s="22"/>
      <c r="P9" s="43" t="str">
        <f>IF([1]計算!Z6=0," ",[1]計算!Z6)</f>
        <v xml:space="preserve"> </v>
      </c>
      <c r="Q9" s="20" t="s">
        <v>21</v>
      </c>
      <c r="S9" s="101"/>
    </row>
    <row r="10" spans="1:19" ht="17.25" hidden="1" customHeight="1">
      <c r="A10" s="89"/>
      <c r="B10" s="92"/>
      <c r="C10" s="95"/>
      <c r="D10" s="98"/>
      <c r="E10" s="23" t="str">
        <f>IF(ISERROR(VLOOKUP(6,[1]作成!$H$2:$K$56,3,FALSE))," ",VLOOKUP(6,[1]作成!$H$2:$K$56,3,FALSE))</f>
        <v xml:space="preserve"> </v>
      </c>
      <c r="F10" s="23" t="str">
        <f>IF(ISERROR(VLOOKUP(7,[1]作成!$H$2:$K$56,3,FALSE))," ",VLOOKUP(7,[1]作成!$H$2:$K$56,3,FALSE))</f>
        <v xml:space="preserve"> </v>
      </c>
      <c r="G10" s="17"/>
      <c r="H10" s="18"/>
      <c r="I10" s="21"/>
      <c r="J10" s="17"/>
      <c r="K10" s="18"/>
      <c r="L10" s="21"/>
      <c r="M10" s="18"/>
      <c r="N10" s="18"/>
      <c r="O10" s="22"/>
      <c r="P10" s="104" t="str">
        <f>IF([1]人数!I12=0," ",[1]人数!I12)</f>
        <v xml:space="preserve"> </v>
      </c>
      <c r="Q10" s="105"/>
      <c r="S10" s="101"/>
    </row>
    <row r="11" spans="1:19" ht="17.25" hidden="1" customHeight="1">
      <c r="A11" s="87" t="str">
        <f>IF([1]人数!$F13=0," ",[1]人数!$F13)</f>
        <v xml:space="preserve"> </v>
      </c>
      <c r="B11" s="106" t="s">
        <v>22</v>
      </c>
      <c r="C11" s="93" t="str">
        <f>IF(ISERROR(VLOOKUP(1,[1]作成!$H$57:$K$111,3,FALSE))," ",VLOOKUP(1,[1]作成!$H$57:$K$111,3,FALSE))</f>
        <v xml:space="preserve"> </v>
      </c>
      <c r="D11" s="96" t="str">
        <f>IF(ISERROR(VLOOKUP(2,[1]作成!$H$57:$K$111,4,FALSE))," ",VLOOKUP(2,[1]作成!$H$57:$K$111,4,FALSE))</f>
        <v xml:space="preserve"> </v>
      </c>
      <c r="E11" s="99" t="str">
        <f>IF(ISERROR(VLOOKUP(3,[1]作成!$H$57:$K$111,3,FALSE))," ",VLOOKUP(3,[1]作成!$H$57:$K$111,3,FALSE))</f>
        <v xml:space="preserve"> </v>
      </c>
      <c r="F11" s="100"/>
      <c r="G11" s="13"/>
      <c r="H11" s="14"/>
      <c r="I11" s="14"/>
      <c r="J11" s="13"/>
      <c r="K11" s="14"/>
      <c r="L11" s="15"/>
      <c r="M11" s="14"/>
      <c r="N11" s="14"/>
      <c r="O11" s="15"/>
      <c r="P11" s="43" t="str">
        <f>IF([1]計算!U7=0," ",[1]計算!U7)</f>
        <v xml:space="preserve"> </v>
      </c>
      <c r="Q11" s="16" t="s">
        <v>19</v>
      </c>
      <c r="S11" s="101"/>
    </row>
    <row r="12" spans="1:19" ht="17.25" hidden="1" customHeight="1">
      <c r="A12" s="88"/>
      <c r="B12" s="106"/>
      <c r="C12" s="94"/>
      <c r="D12" s="97"/>
      <c r="E12" s="102" t="str">
        <f>IF(ISERROR(VLOOKUP(4,[1]作成!$H$57:$K$111,3,FALSE))," ",VLOOKUP(4,[1]作成!$H$57:$K$111,3,FALSE))</f>
        <v xml:space="preserve"> </v>
      </c>
      <c r="F12" s="103"/>
      <c r="G12" s="17"/>
      <c r="H12" s="18"/>
      <c r="I12" s="22"/>
      <c r="J12" s="17"/>
      <c r="K12" s="18"/>
      <c r="L12" s="19"/>
      <c r="M12" s="18"/>
      <c r="N12" s="18"/>
      <c r="O12" s="19"/>
      <c r="P12" s="43" t="str">
        <f>IF([1]計算!X7=0," ",[1]計算!X7)</f>
        <v xml:space="preserve"> </v>
      </c>
      <c r="Q12" s="20" t="s">
        <v>21</v>
      </c>
      <c r="S12" s="101"/>
    </row>
    <row r="13" spans="1:19" ht="17.25" hidden="1" customHeight="1">
      <c r="A13" s="88"/>
      <c r="B13" s="106"/>
      <c r="C13" s="94"/>
      <c r="D13" s="97"/>
      <c r="E13" s="102" t="str">
        <f>IF(ISERROR(VLOOKUP(5,[1]作成!$H$57:$K$111,3,FALSE))," ",VLOOKUP(5,[1]作成!$H$57:$K$111,3,FALSE))</f>
        <v xml:space="preserve"> </v>
      </c>
      <c r="F13" s="103"/>
      <c r="G13" s="17"/>
      <c r="H13" s="18"/>
      <c r="I13" s="22"/>
      <c r="J13" s="17"/>
      <c r="K13" s="18"/>
      <c r="L13" s="19"/>
      <c r="M13" s="18"/>
      <c r="N13" s="18"/>
      <c r="O13" s="21"/>
      <c r="P13" s="43" t="str">
        <f>IF([1]計算!Z7=0," ",[1]計算!Z7)</f>
        <v xml:space="preserve"> </v>
      </c>
      <c r="Q13" s="20" t="s">
        <v>21</v>
      </c>
      <c r="S13" s="101"/>
    </row>
    <row r="14" spans="1:19" ht="17.25" hidden="1" customHeight="1">
      <c r="A14" s="89"/>
      <c r="B14" s="106"/>
      <c r="C14" s="95"/>
      <c r="D14" s="98"/>
      <c r="E14" s="24" t="str">
        <f>IF(ISERROR(VLOOKUP(6,[1]作成!$H$57:$K$111,3,FALSE))," ",VLOOKUP(6,[1]作成!$H$57:$K$111,3,FALSE))</f>
        <v xml:space="preserve"> </v>
      </c>
      <c r="F14" s="25" t="str">
        <f>IF(ISERROR(VLOOKUP(7,[1]作成!$H$57:$K$111,3,FALSE))," ",VLOOKUP(7,[1]作成!$H$57:$K$111,3,FALSE))</f>
        <v xml:space="preserve"> </v>
      </c>
      <c r="G14" s="26"/>
      <c r="H14" s="27"/>
      <c r="I14" s="28"/>
      <c r="J14" s="26"/>
      <c r="K14" s="27"/>
      <c r="L14" s="29"/>
      <c r="M14" s="27"/>
      <c r="N14" s="27"/>
      <c r="O14" s="30"/>
      <c r="P14" s="104" t="str">
        <f>IF([1]人数!I13=0," ",[1]人数!I13)</f>
        <v xml:space="preserve"> </v>
      </c>
      <c r="Q14" s="105"/>
      <c r="S14" s="101"/>
    </row>
    <row r="15" spans="1:19" ht="17.25" hidden="1" customHeight="1">
      <c r="A15" s="87" t="str">
        <f>IF([1]人数!$F14=0," ",[1]人数!$F14)</f>
        <v xml:space="preserve"> </v>
      </c>
      <c r="B15" s="106" t="s">
        <v>23</v>
      </c>
      <c r="C15" s="93" t="str">
        <f>IF(ISERROR(VLOOKUP(1,[1]作成!$H$112:$K$166,3,FALSE))," ",VLOOKUP(1,[1]作成!$H$112:$K$166,3,FALSE))</f>
        <v xml:space="preserve"> </v>
      </c>
      <c r="D15" s="96" t="str">
        <f>IF(ISERROR(VLOOKUP(2,[1]作成!$H$112:$K$166,4,FALSE))," ",VLOOKUP(2,[1]作成!$H$112:$K$166,4,FALSE))</f>
        <v xml:space="preserve"> </v>
      </c>
      <c r="E15" s="99" t="str">
        <f>IF(ISERROR(VLOOKUP(3,[1]作成!$H$112:$K$166,3,FALSE))," ",VLOOKUP(3,[1]作成!$H$112:$K$166,3,FALSE))</f>
        <v xml:space="preserve"> </v>
      </c>
      <c r="F15" s="100"/>
      <c r="G15" s="13"/>
      <c r="H15" s="14"/>
      <c r="I15" s="31"/>
      <c r="J15" s="13"/>
      <c r="K15" s="14"/>
      <c r="L15" s="15"/>
      <c r="M15" s="14"/>
      <c r="N15" s="14"/>
      <c r="O15" s="31"/>
      <c r="P15" s="43" t="str">
        <f>IF([1]計算!U8=0," ",[1]計算!U8)</f>
        <v xml:space="preserve"> </v>
      </c>
      <c r="Q15" s="16" t="s">
        <v>19</v>
      </c>
      <c r="S15" s="101"/>
    </row>
    <row r="16" spans="1:19" ht="17.25" hidden="1" customHeight="1">
      <c r="A16" s="88"/>
      <c r="B16" s="106"/>
      <c r="C16" s="94"/>
      <c r="D16" s="97"/>
      <c r="E16" s="102" t="str">
        <f>IF(ISERROR(VLOOKUP(4,[1]作成!$H$112:$K$166,3,FALSE))," ",VLOOKUP(4,[1]作成!$H$112:$K$166,3,FALSE))</f>
        <v xml:space="preserve"> </v>
      </c>
      <c r="F16" s="103"/>
      <c r="G16" s="17"/>
      <c r="H16" s="18"/>
      <c r="I16" s="21"/>
      <c r="J16" s="17"/>
      <c r="K16" s="18"/>
      <c r="L16" s="19"/>
      <c r="M16" s="18"/>
      <c r="N16" s="18"/>
      <c r="O16" s="21"/>
      <c r="P16" s="43" t="str">
        <f>IF([1]計算!X8=0," ",[1]計算!X8)</f>
        <v xml:space="preserve"> </v>
      </c>
      <c r="Q16" s="20" t="s">
        <v>21</v>
      </c>
      <c r="S16" s="101"/>
    </row>
    <row r="17" spans="1:19" ht="17.25" hidden="1" customHeight="1">
      <c r="A17" s="88"/>
      <c r="B17" s="106"/>
      <c r="C17" s="94"/>
      <c r="D17" s="97"/>
      <c r="E17" s="102" t="str">
        <f>IF(ISERROR(VLOOKUP(5,[1]作成!$H$112:$K$166,3,FALSE))," ",VLOOKUP(5,[1]作成!$H$112:$K$166,3,FALSE))</f>
        <v xml:space="preserve"> </v>
      </c>
      <c r="F17" s="103"/>
      <c r="G17" s="17"/>
      <c r="H17" s="18"/>
      <c r="I17" s="21"/>
      <c r="J17" s="17"/>
      <c r="K17" s="18"/>
      <c r="L17" s="21"/>
      <c r="M17" s="18"/>
      <c r="N17" s="18"/>
      <c r="O17" s="21"/>
      <c r="P17" s="43" t="str">
        <f>IF([1]計算!Z8=0," ",[1]計算!Z8)</f>
        <v xml:space="preserve"> </v>
      </c>
      <c r="Q17" s="20" t="s">
        <v>21</v>
      </c>
      <c r="S17" s="101"/>
    </row>
    <row r="18" spans="1:19" ht="17.25" hidden="1" customHeight="1">
      <c r="A18" s="89"/>
      <c r="B18" s="106"/>
      <c r="C18" s="95"/>
      <c r="D18" s="98"/>
      <c r="E18" s="24" t="str">
        <f>IF(ISERROR(VLOOKUP(6,[1]作成!$H$112:$K$166,3,FALSE))," ",VLOOKUP(6,[1]作成!$H$112:$K$166,3,FALSE))</f>
        <v xml:space="preserve"> </v>
      </c>
      <c r="F18" s="25" t="str">
        <f>IF(ISERROR(VLOOKUP(7,[1]作成!$H$112:$K$166,3,FALSE))," ",VLOOKUP(7,[1]作成!$H$112:$K$166,3,FALSE))</f>
        <v xml:space="preserve"> </v>
      </c>
      <c r="G18" s="26"/>
      <c r="H18" s="27"/>
      <c r="I18" s="30"/>
      <c r="J18" s="26"/>
      <c r="K18" s="27"/>
      <c r="L18" s="30"/>
      <c r="M18" s="27"/>
      <c r="N18" s="27"/>
      <c r="O18" s="30"/>
      <c r="P18" s="104" t="str">
        <f>IF([1]人数!I14=0," ",[1]人数!I14)</f>
        <v xml:space="preserve"> </v>
      </c>
      <c r="Q18" s="105"/>
      <c r="S18" s="101"/>
    </row>
    <row r="19" spans="1:19" ht="17.25" customHeight="1">
      <c r="A19" s="87">
        <v>1</v>
      </c>
      <c r="B19" s="106" t="s">
        <v>24</v>
      </c>
      <c r="C19" s="93" t="s">
        <v>178</v>
      </c>
      <c r="D19" s="96" t="s">
        <v>25</v>
      </c>
      <c r="E19" s="99" t="s">
        <v>179</v>
      </c>
      <c r="F19" s="100"/>
      <c r="G19" s="17" t="s">
        <v>25</v>
      </c>
      <c r="H19" s="18" t="s">
        <v>26</v>
      </c>
      <c r="I19" s="21"/>
      <c r="J19" s="17" t="s">
        <v>27</v>
      </c>
      <c r="K19" s="18" t="s">
        <v>28</v>
      </c>
      <c r="L19" s="19" t="s">
        <v>29</v>
      </c>
      <c r="M19" s="18" t="s">
        <v>30</v>
      </c>
      <c r="N19" s="18"/>
      <c r="O19" s="32"/>
      <c r="P19" s="43">
        <v>635.65749999999991</v>
      </c>
      <c r="Q19" s="16" t="s">
        <v>19</v>
      </c>
      <c r="R19" s="9" t="s">
        <v>1</v>
      </c>
    </row>
    <row r="20" spans="1:19" ht="17.25" customHeight="1">
      <c r="A20" s="88"/>
      <c r="B20" s="106"/>
      <c r="C20" s="94"/>
      <c r="D20" s="97"/>
      <c r="E20" s="102" t="s">
        <v>180</v>
      </c>
      <c r="F20" s="103"/>
      <c r="G20" s="17" t="s">
        <v>31</v>
      </c>
      <c r="H20" s="18" t="s">
        <v>32</v>
      </c>
      <c r="I20" s="21"/>
      <c r="J20" s="17" t="s">
        <v>33</v>
      </c>
      <c r="K20" s="18" t="s">
        <v>34</v>
      </c>
      <c r="L20" s="21" t="s">
        <v>162</v>
      </c>
      <c r="M20" s="18" t="s">
        <v>167</v>
      </c>
      <c r="N20" s="18"/>
      <c r="O20" s="32"/>
      <c r="P20" s="43">
        <v>20.284249999999997</v>
      </c>
      <c r="Q20" s="20" t="s">
        <v>21</v>
      </c>
      <c r="R20" s="9" t="s">
        <v>1</v>
      </c>
    </row>
    <row r="21" spans="1:19" ht="17.25" customHeight="1">
      <c r="A21" s="88"/>
      <c r="B21" s="106"/>
      <c r="C21" s="94"/>
      <c r="D21" s="97"/>
      <c r="E21" s="102" t="s">
        <v>181</v>
      </c>
      <c r="F21" s="103"/>
      <c r="G21" s="17" t="s">
        <v>75</v>
      </c>
      <c r="H21" s="18"/>
      <c r="I21" s="21"/>
      <c r="J21" s="17" t="s">
        <v>35</v>
      </c>
      <c r="K21" s="18" t="s">
        <v>36</v>
      </c>
      <c r="L21" s="21" t="s">
        <v>163</v>
      </c>
      <c r="M21" s="18" t="s">
        <v>37</v>
      </c>
      <c r="N21" s="18"/>
      <c r="O21" s="32"/>
      <c r="P21" s="43">
        <v>17.565750000000005</v>
      </c>
      <c r="Q21" s="20" t="s">
        <v>21</v>
      </c>
      <c r="R21" s="9" t="s">
        <v>1</v>
      </c>
    </row>
    <row r="22" spans="1:19" ht="17.25" customHeight="1">
      <c r="A22" s="89"/>
      <c r="B22" s="106"/>
      <c r="C22" s="95"/>
      <c r="D22" s="98"/>
      <c r="E22" s="24" t="s">
        <v>182</v>
      </c>
      <c r="F22" s="25" t="s">
        <v>182</v>
      </c>
      <c r="G22" s="17" t="s">
        <v>38</v>
      </c>
      <c r="H22" s="18"/>
      <c r="I22" s="21"/>
      <c r="J22" s="17" t="s">
        <v>39</v>
      </c>
      <c r="K22" s="18" t="s">
        <v>170</v>
      </c>
      <c r="L22" s="21" t="s">
        <v>40</v>
      </c>
      <c r="M22" s="18" t="s">
        <v>41</v>
      </c>
      <c r="N22" s="22"/>
      <c r="O22" s="32"/>
      <c r="P22" s="104" t="s">
        <v>182</v>
      </c>
      <c r="Q22" s="105"/>
      <c r="R22" s="9" t="s">
        <v>1</v>
      </c>
    </row>
    <row r="23" spans="1:19" ht="17.25" customHeight="1">
      <c r="A23" s="87">
        <v>2</v>
      </c>
      <c r="B23" s="106" t="s">
        <v>42</v>
      </c>
      <c r="C23" s="93" t="s">
        <v>183</v>
      </c>
      <c r="D23" s="96" t="s">
        <v>25</v>
      </c>
      <c r="E23" s="99" t="s">
        <v>184</v>
      </c>
      <c r="F23" s="100"/>
      <c r="G23" s="13" t="s">
        <v>43</v>
      </c>
      <c r="H23" s="14"/>
      <c r="I23" s="31"/>
      <c r="J23" s="13" t="s">
        <v>27</v>
      </c>
      <c r="K23" s="14" t="s">
        <v>33</v>
      </c>
      <c r="L23" s="15"/>
      <c r="M23" s="14" t="s">
        <v>44</v>
      </c>
      <c r="N23" s="14" t="s">
        <v>45</v>
      </c>
      <c r="O23" s="15"/>
      <c r="P23" s="43">
        <v>629.79520000000002</v>
      </c>
      <c r="Q23" s="16" t="s">
        <v>19</v>
      </c>
      <c r="R23" s="9" t="s">
        <v>1</v>
      </c>
    </row>
    <row r="24" spans="1:19" ht="17.25" customHeight="1">
      <c r="A24" s="88"/>
      <c r="B24" s="106"/>
      <c r="C24" s="94"/>
      <c r="D24" s="97"/>
      <c r="E24" s="102" t="s">
        <v>185</v>
      </c>
      <c r="F24" s="103"/>
      <c r="G24" s="17" t="s">
        <v>25</v>
      </c>
      <c r="H24" s="18"/>
      <c r="I24" s="21"/>
      <c r="J24" s="17" t="s">
        <v>46</v>
      </c>
      <c r="K24" s="18" t="s">
        <v>47</v>
      </c>
      <c r="L24" s="19"/>
      <c r="M24" s="18" t="s">
        <v>48</v>
      </c>
      <c r="N24" s="18" t="s">
        <v>49</v>
      </c>
      <c r="O24" s="19"/>
      <c r="P24" s="43">
        <v>19.822020000000002</v>
      </c>
      <c r="Q24" s="20" t="s">
        <v>21</v>
      </c>
      <c r="R24" s="9" t="s">
        <v>1</v>
      </c>
    </row>
    <row r="25" spans="1:19" ht="17.25" customHeight="1">
      <c r="A25" s="88"/>
      <c r="B25" s="106"/>
      <c r="C25" s="94"/>
      <c r="D25" s="97"/>
      <c r="E25" s="102" t="s">
        <v>182</v>
      </c>
      <c r="F25" s="103"/>
      <c r="G25" s="17" t="s">
        <v>50</v>
      </c>
      <c r="H25" s="18"/>
      <c r="I25" s="21"/>
      <c r="J25" s="17" t="s">
        <v>35</v>
      </c>
      <c r="K25" s="18"/>
      <c r="L25" s="19"/>
      <c r="M25" s="18" t="s">
        <v>41</v>
      </c>
      <c r="N25" s="18" t="s">
        <v>51</v>
      </c>
      <c r="O25" s="21"/>
      <c r="P25" s="43">
        <v>18.978539999999999</v>
      </c>
      <c r="Q25" s="20" t="s">
        <v>21</v>
      </c>
      <c r="R25" s="9" t="s">
        <v>1</v>
      </c>
    </row>
    <row r="26" spans="1:19" ht="17.25" customHeight="1">
      <c r="A26" s="89"/>
      <c r="B26" s="106"/>
      <c r="C26" s="95"/>
      <c r="D26" s="98"/>
      <c r="E26" s="24" t="s">
        <v>182</v>
      </c>
      <c r="F26" s="25" t="s">
        <v>182</v>
      </c>
      <c r="G26" s="26" t="s">
        <v>52</v>
      </c>
      <c r="H26" s="27"/>
      <c r="I26" s="30"/>
      <c r="J26" s="26" t="s">
        <v>53</v>
      </c>
      <c r="K26" s="27"/>
      <c r="L26" s="29"/>
      <c r="M26" s="27" t="s">
        <v>37</v>
      </c>
      <c r="N26" s="27" t="s">
        <v>54</v>
      </c>
      <c r="O26" s="30"/>
      <c r="P26" s="104" t="s">
        <v>182</v>
      </c>
      <c r="Q26" s="105"/>
      <c r="R26" s="9" t="s">
        <v>1</v>
      </c>
    </row>
    <row r="27" spans="1:19" ht="17.25" customHeight="1">
      <c r="A27" s="87">
        <v>5</v>
      </c>
      <c r="B27" s="90" t="s">
        <v>18</v>
      </c>
      <c r="C27" s="93" t="s">
        <v>178</v>
      </c>
      <c r="D27" s="96" t="s">
        <v>25</v>
      </c>
      <c r="E27" s="99" t="s">
        <v>186</v>
      </c>
      <c r="F27" s="100"/>
      <c r="G27" s="17" t="s">
        <v>25</v>
      </c>
      <c r="H27" s="18" t="s">
        <v>55</v>
      </c>
      <c r="I27" s="19"/>
      <c r="J27" s="17" t="s">
        <v>56</v>
      </c>
      <c r="K27" s="18" t="s">
        <v>57</v>
      </c>
      <c r="L27" s="19"/>
      <c r="M27" s="18" t="s">
        <v>30</v>
      </c>
      <c r="N27" s="18" t="s">
        <v>41</v>
      </c>
      <c r="O27" s="18"/>
      <c r="P27" s="43">
        <v>600.15931999999987</v>
      </c>
      <c r="Q27" s="16" t="s">
        <v>19</v>
      </c>
      <c r="R27" s="9" t="s">
        <v>1</v>
      </c>
    </row>
    <row r="28" spans="1:19" ht="17.25" customHeight="1">
      <c r="A28" s="88"/>
      <c r="B28" s="91"/>
      <c r="C28" s="94"/>
      <c r="D28" s="97"/>
      <c r="E28" s="102" t="s">
        <v>187</v>
      </c>
      <c r="F28" s="103"/>
      <c r="G28" s="17" t="s">
        <v>58</v>
      </c>
      <c r="H28" s="18" t="s">
        <v>59</v>
      </c>
      <c r="I28" s="19"/>
      <c r="J28" s="17" t="s">
        <v>172</v>
      </c>
      <c r="K28" s="18" t="s">
        <v>47</v>
      </c>
      <c r="L28" s="21"/>
      <c r="M28" s="18" t="s">
        <v>37</v>
      </c>
      <c r="N28" s="18" t="s">
        <v>60</v>
      </c>
      <c r="O28" s="22"/>
      <c r="P28" s="43">
        <v>23.0778</v>
      </c>
      <c r="Q28" s="20" t="s">
        <v>21</v>
      </c>
      <c r="R28" s="9" t="s">
        <v>1</v>
      </c>
    </row>
    <row r="29" spans="1:19" ht="17.25" customHeight="1">
      <c r="A29" s="88"/>
      <c r="B29" s="91"/>
      <c r="C29" s="94"/>
      <c r="D29" s="97"/>
      <c r="E29" s="102" t="s">
        <v>188</v>
      </c>
      <c r="F29" s="103"/>
      <c r="G29" s="17" t="s">
        <v>61</v>
      </c>
      <c r="H29" s="18"/>
      <c r="I29" s="19"/>
      <c r="J29" s="17" t="s">
        <v>34</v>
      </c>
      <c r="K29" s="18" t="s">
        <v>27</v>
      </c>
      <c r="L29" s="21"/>
      <c r="M29" s="18" t="s">
        <v>62</v>
      </c>
      <c r="N29" s="18"/>
      <c r="O29" s="22"/>
      <c r="P29" s="43">
        <v>17.027640000000002</v>
      </c>
      <c r="Q29" s="20" t="s">
        <v>21</v>
      </c>
      <c r="R29" s="9" t="s">
        <v>1</v>
      </c>
    </row>
    <row r="30" spans="1:19" ht="17.25" customHeight="1">
      <c r="A30" s="89"/>
      <c r="B30" s="92"/>
      <c r="C30" s="95"/>
      <c r="D30" s="98"/>
      <c r="E30" s="23" t="s">
        <v>182</v>
      </c>
      <c r="F30" s="23" t="s">
        <v>182</v>
      </c>
      <c r="G30" s="17" t="s">
        <v>43</v>
      </c>
      <c r="H30" s="18"/>
      <c r="I30" s="19"/>
      <c r="J30" s="17" t="s">
        <v>33</v>
      </c>
      <c r="K30" s="18"/>
      <c r="L30" s="21"/>
      <c r="M30" s="18" t="s">
        <v>63</v>
      </c>
      <c r="N30" s="18"/>
      <c r="O30" s="22"/>
      <c r="P30" s="104" t="s">
        <v>182</v>
      </c>
      <c r="Q30" s="105"/>
      <c r="R30" s="9" t="s">
        <v>1</v>
      </c>
    </row>
    <row r="31" spans="1:19" ht="17.25" customHeight="1">
      <c r="A31" s="87">
        <v>6</v>
      </c>
      <c r="B31" s="106" t="s">
        <v>22</v>
      </c>
      <c r="C31" s="107" t="s">
        <v>189</v>
      </c>
      <c r="D31" s="96" t="s">
        <v>25</v>
      </c>
      <c r="E31" s="99" t="s">
        <v>190</v>
      </c>
      <c r="F31" s="100"/>
      <c r="G31" s="13" t="s">
        <v>25</v>
      </c>
      <c r="H31" s="14" t="s">
        <v>64</v>
      </c>
      <c r="I31" s="15"/>
      <c r="J31" s="13" t="s">
        <v>65</v>
      </c>
      <c r="K31" s="14" t="s">
        <v>34</v>
      </c>
      <c r="L31" s="15"/>
      <c r="M31" s="14" t="s">
        <v>66</v>
      </c>
      <c r="N31" s="14" t="s">
        <v>67</v>
      </c>
      <c r="O31" s="15" t="s">
        <v>48</v>
      </c>
      <c r="P31" s="43">
        <v>686.48540000000014</v>
      </c>
      <c r="Q31" s="16" t="s">
        <v>19</v>
      </c>
      <c r="R31" s="9" t="s">
        <v>1</v>
      </c>
    </row>
    <row r="32" spans="1:19" ht="17.25" customHeight="1">
      <c r="A32" s="88"/>
      <c r="B32" s="106"/>
      <c r="C32" s="108"/>
      <c r="D32" s="97"/>
      <c r="E32" s="102" t="s">
        <v>191</v>
      </c>
      <c r="F32" s="103"/>
      <c r="G32" s="17" t="s">
        <v>159</v>
      </c>
      <c r="H32" s="18" t="s">
        <v>68</v>
      </c>
      <c r="I32" s="21"/>
      <c r="J32" s="17" t="s">
        <v>27</v>
      </c>
      <c r="K32" s="18" t="s">
        <v>69</v>
      </c>
      <c r="L32" s="19"/>
      <c r="M32" s="18" t="s">
        <v>70</v>
      </c>
      <c r="N32" s="18" t="s">
        <v>71</v>
      </c>
      <c r="O32" s="19" t="s">
        <v>37</v>
      </c>
      <c r="P32" s="43">
        <v>28.795099999999991</v>
      </c>
      <c r="Q32" s="20" t="s">
        <v>21</v>
      </c>
      <c r="R32" s="9" t="s">
        <v>1</v>
      </c>
    </row>
    <row r="33" spans="1:18" ht="17.25" customHeight="1">
      <c r="A33" s="88"/>
      <c r="B33" s="106"/>
      <c r="C33" s="108"/>
      <c r="D33" s="97"/>
      <c r="E33" s="102" t="s">
        <v>192</v>
      </c>
      <c r="F33" s="103"/>
      <c r="G33" s="17" t="s">
        <v>38</v>
      </c>
      <c r="H33" s="18" t="s">
        <v>72</v>
      </c>
      <c r="I33" s="21"/>
      <c r="J33" s="17" t="s">
        <v>33</v>
      </c>
      <c r="K33" s="18" t="s">
        <v>73</v>
      </c>
      <c r="L33" s="19"/>
      <c r="M33" s="18" t="s">
        <v>74</v>
      </c>
      <c r="N33" s="18" t="s">
        <v>49</v>
      </c>
      <c r="O33" s="19" t="s">
        <v>45</v>
      </c>
      <c r="P33" s="43">
        <v>25.694499999999998</v>
      </c>
      <c r="Q33" s="20" t="s">
        <v>21</v>
      </c>
      <c r="R33" s="9" t="s">
        <v>1</v>
      </c>
    </row>
    <row r="34" spans="1:18" ht="17.25" customHeight="1">
      <c r="A34" s="89"/>
      <c r="B34" s="106"/>
      <c r="C34" s="109"/>
      <c r="D34" s="98"/>
      <c r="E34" s="24" t="s">
        <v>182</v>
      </c>
      <c r="F34" s="25" t="s">
        <v>182</v>
      </c>
      <c r="G34" s="26" t="s">
        <v>75</v>
      </c>
      <c r="H34" s="27"/>
      <c r="I34" s="30"/>
      <c r="J34" s="26" t="s">
        <v>28</v>
      </c>
      <c r="K34" s="27"/>
      <c r="L34" s="30"/>
      <c r="M34" s="27" t="s">
        <v>41</v>
      </c>
      <c r="N34" s="27" t="s">
        <v>76</v>
      </c>
      <c r="O34" s="30"/>
      <c r="P34" s="104" t="s">
        <v>182</v>
      </c>
      <c r="Q34" s="105"/>
      <c r="R34" s="9" t="s">
        <v>1</v>
      </c>
    </row>
    <row r="35" spans="1:18" ht="17.25" customHeight="1">
      <c r="A35" s="87">
        <v>7</v>
      </c>
      <c r="B35" s="106" t="s">
        <v>23</v>
      </c>
      <c r="C35" s="93" t="s">
        <v>178</v>
      </c>
      <c r="D35" s="96" t="s">
        <v>25</v>
      </c>
      <c r="E35" s="99" t="s">
        <v>193</v>
      </c>
      <c r="F35" s="100"/>
      <c r="G35" s="17" t="s">
        <v>25</v>
      </c>
      <c r="H35" s="18" t="s">
        <v>77</v>
      </c>
      <c r="I35" s="19"/>
      <c r="J35" s="17" t="s">
        <v>78</v>
      </c>
      <c r="K35" s="18" t="s">
        <v>79</v>
      </c>
      <c r="L35" s="19"/>
      <c r="M35" s="18" t="s">
        <v>30</v>
      </c>
      <c r="N35" s="18" t="s">
        <v>80</v>
      </c>
      <c r="O35" s="19"/>
      <c r="P35" s="43">
        <v>614.83719999999994</v>
      </c>
      <c r="Q35" s="16" t="s">
        <v>19</v>
      </c>
      <c r="R35" s="9" t="s">
        <v>1</v>
      </c>
    </row>
    <row r="36" spans="1:18" ht="17.25" customHeight="1">
      <c r="A36" s="88"/>
      <c r="B36" s="106"/>
      <c r="C36" s="94"/>
      <c r="D36" s="97"/>
      <c r="E36" s="102" t="s">
        <v>194</v>
      </c>
      <c r="F36" s="103"/>
      <c r="G36" s="17" t="s">
        <v>43</v>
      </c>
      <c r="H36" s="18" t="s">
        <v>32</v>
      </c>
      <c r="I36" s="19"/>
      <c r="J36" s="17" t="s">
        <v>36</v>
      </c>
      <c r="K36" s="18" t="s">
        <v>27</v>
      </c>
      <c r="L36" s="19"/>
      <c r="M36" s="18" t="s">
        <v>71</v>
      </c>
      <c r="N36" s="18" t="s">
        <v>81</v>
      </c>
      <c r="O36" s="19"/>
      <c r="P36" s="43">
        <v>29.53472</v>
      </c>
      <c r="Q36" s="20" t="s">
        <v>21</v>
      </c>
      <c r="R36" s="9" t="s">
        <v>1</v>
      </c>
    </row>
    <row r="37" spans="1:18" ht="17.25" customHeight="1">
      <c r="A37" s="88"/>
      <c r="B37" s="106"/>
      <c r="C37" s="94"/>
      <c r="D37" s="97"/>
      <c r="E37" s="102" t="s">
        <v>195</v>
      </c>
      <c r="F37" s="103"/>
      <c r="G37" s="17" t="s">
        <v>82</v>
      </c>
      <c r="H37" s="18"/>
      <c r="I37" s="21"/>
      <c r="J37" s="17" t="s">
        <v>83</v>
      </c>
      <c r="K37" s="18" t="s">
        <v>161</v>
      </c>
      <c r="L37" s="19"/>
      <c r="M37" s="18" t="s">
        <v>60</v>
      </c>
      <c r="N37" s="22" t="s">
        <v>62</v>
      </c>
      <c r="O37" s="19"/>
      <c r="P37" s="43">
        <v>13.40804</v>
      </c>
      <c r="Q37" s="20" t="s">
        <v>21</v>
      </c>
      <c r="R37" s="9" t="s">
        <v>1</v>
      </c>
    </row>
    <row r="38" spans="1:18" ht="17.25" customHeight="1">
      <c r="A38" s="89"/>
      <c r="B38" s="106"/>
      <c r="C38" s="95"/>
      <c r="D38" s="98"/>
      <c r="E38" s="24" t="s">
        <v>182</v>
      </c>
      <c r="F38" s="25" t="s">
        <v>182</v>
      </c>
      <c r="G38" s="17" t="s">
        <v>38</v>
      </c>
      <c r="H38" s="18"/>
      <c r="I38" s="21"/>
      <c r="J38" s="17" t="s">
        <v>33</v>
      </c>
      <c r="K38" s="18" t="s">
        <v>164</v>
      </c>
      <c r="L38" s="21"/>
      <c r="M38" s="18" t="s">
        <v>63</v>
      </c>
      <c r="N38" s="22"/>
      <c r="O38" s="19"/>
      <c r="P38" s="104" t="s">
        <v>182</v>
      </c>
      <c r="Q38" s="105"/>
      <c r="R38" s="9" t="s">
        <v>1</v>
      </c>
    </row>
    <row r="39" spans="1:18" ht="17.25" customHeight="1">
      <c r="A39" s="87">
        <v>8</v>
      </c>
      <c r="B39" s="106" t="s">
        <v>24</v>
      </c>
      <c r="C39" s="93" t="s">
        <v>178</v>
      </c>
      <c r="D39" s="96" t="s">
        <v>25</v>
      </c>
      <c r="E39" s="99" t="s">
        <v>196</v>
      </c>
      <c r="F39" s="100"/>
      <c r="G39" s="13" t="s">
        <v>25</v>
      </c>
      <c r="H39" s="14" t="s">
        <v>32</v>
      </c>
      <c r="I39" s="31"/>
      <c r="J39" s="13" t="s">
        <v>84</v>
      </c>
      <c r="K39" s="14" t="s">
        <v>35</v>
      </c>
      <c r="L39" s="15"/>
      <c r="M39" s="14" t="s">
        <v>30</v>
      </c>
      <c r="N39" s="14" t="s">
        <v>41</v>
      </c>
      <c r="O39" s="15"/>
      <c r="P39" s="43">
        <v>683.38499999999999</v>
      </c>
      <c r="Q39" s="16" t="s">
        <v>19</v>
      </c>
      <c r="R39" s="9" t="s">
        <v>1</v>
      </c>
    </row>
    <row r="40" spans="1:18" ht="17.25" customHeight="1">
      <c r="A40" s="88"/>
      <c r="B40" s="106"/>
      <c r="C40" s="94"/>
      <c r="D40" s="97"/>
      <c r="E40" s="102" t="s">
        <v>197</v>
      </c>
      <c r="F40" s="103"/>
      <c r="G40" s="17" t="s">
        <v>85</v>
      </c>
      <c r="H40" s="18" t="s">
        <v>50</v>
      </c>
      <c r="I40" s="21"/>
      <c r="J40" s="17" t="s">
        <v>33</v>
      </c>
      <c r="K40" s="18" t="s">
        <v>27</v>
      </c>
      <c r="L40" s="19"/>
      <c r="M40" s="18" t="s">
        <v>37</v>
      </c>
      <c r="N40" s="18" t="s">
        <v>71</v>
      </c>
      <c r="O40" s="21"/>
      <c r="P40" s="43">
        <v>23.631399999999992</v>
      </c>
      <c r="Q40" s="20" t="s">
        <v>21</v>
      </c>
      <c r="R40" s="9" t="s">
        <v>1</v>
      </c>
    </row>
    <row r="41" spans="1:18" ht="17.25" customHeight="1">
      <c r="A41" s="88"/>
      <c r="B41" s="106"/>
      <c r="C41" s="94"/>
      <c r="D41" s="97"/>
      <c r="E41" s="102" t="s">
        <v>198</v>
      </c>
      <c r="F41" s="103"/>
      <c r="G41" s="17" t="s">
        <v>86</v>
      </c>
      <c r="H41" s="18"/>
      <c r="I41" s="21"/>
      <c r="J41" s="17" t="s">
        <v>34</v>
      </c>
      <c r="K41" s="18" t="s">
        <v>83</v>
      </c>
      <c r="L41" s="19"/>
      <c r="M41" s="18" t="s">
        <v>62</v>
      </c>
      <c r="N41" s="18" t="s">
        <v>67</v>
      </c>
      <c r="O41" s="21"/>
      <c r="P41" s="43">
        <v>24.632099999999998</v>
      </c>
      <c r="Q41" s="20" t="s">
        <v>21</v>
      </c>
      <c r="R41" s="9" t="s">
        <v>1</v>
      </c>
    </row>
    <row r="42" spans="1:18" ht="17.25" customHeight="1">
      <c r="A42" s="89"/>
      <c r="B42" s="106"/>
      <c r="C42" s="95"/>
      <c r="D42" s="98"/>
      <c r="E42" s="24" t="s">
        <v>182</v>
      </c>
      <c r="F42" s="25" t="s">
        <v>182</v>
      </c>
      <c r="G42" s="26" t="s">
        <v>26</v>
      </c>
      <c r="H42" s="27"/>
      <c r="I42" s="30"/>
      <c r="J42" s="26" t="s">
        <v>28</v>
      </c>
      <c r="K42" s="27"/>
      <c r="L42" s="29"/>
      <c r="M42" s="27" t="s">
        <v>63</v>
      </c>
      <c r="N42" s="27" t="s">
        <v>49</v>
      </c>
      <c r="O42" s="30"/>
      <c r="P42" s="110" t="s">
        <v>245</v>
      </c>
      <c r="Q42" s="111"/>
      <c r="R42" s="9" t="s">
        <v>1</v>
      </c>
    </row>
    <row r="43" spans="1:18" ht="17.25" customHeight="1">
      <c r="A43" s="87">
        <v>9</v>
      </c>
      <c r="B43" s="106" t="s">
        <v>42</v>
      </c>
      <c r="C43" s="93" t="s">
        <v>199</v>
      </c>
      <c r="D43" s="96" t="s">
        <v>25</v>
      </c>
      <c r="E43" s="99" t="s">
        <v>200</v>
      </c>
      <c r="F43" s="100"/>
      <c r="G43" s="17" t="s">
        <v>25</v>
      </c>
      <c r="H43" s="18"/>
      <c r="I43" s="21"/>
      <c r="J43" s="17" t="s">
        <v>78</v>
      </c>
      <c r="K43" s="18" t="s">
        <v>87</v>
      </c>
      <c r="L43" s="19" t="s">
        <v>88</v>
      </c>
      <c r="M43" s="18" t="s">
        <v>89</v>
      </c>
      <c r="N43" s="18" t="s">
        <v>48</v>
      </c>
      <c r="O43" s="19" t="s">
        <v>90</v>
      </c>
      <c r="P43" s="43">
        <v>755.15019999999993</v>
      </c>
      <c r="Q43" s="16" t="s">
        <v>19</v>
      </c>
      <c r="R43" s="9" t="s">
        <v>1</v>
      </c>
    </row>
    <row r="44" spans="1:18" ht="17.25" customHeight="1">
      <c r="A44" s="88"/>
      <c r="B44" s="106"/>
      <c r="C44" s="94"/>
      <c r="D44" s="97"/>
      <c r="E44" s="102" t="s">
        <v>201</v>
      </c>
      <c r="F44" s="103"/>
      <c r="G44" s="17" t="s">
        <v>43</v>
      </c>
      <c r="H44" s="18"/>
      <c r="I44" s="21"/>
      <c r="J44" s="17" t="s">
        <v>65</v>
      </c>
      <c r="K44" s="18" t="s">
        <v>91</v>
      </c>
      <c r="L44" s="19"/>
      <c r="M44" s="18" t="s">
        <v>41</v>
      </c>
      <c r="N44" s="18" t="s">
        <v>92</v>
      </c>
      <c r="O44" s="19"/>
      <c r="P44" s="43">
        <v>20.486820000000009</v>
      </c>
      <c r="Q44" s="20" t="s">
        <v>21</v>
      </c>
      <c r="R44" s="9" t="s">
        <v>1</v>
      </c>
    </row>
    <row r="45" spans="1:18" ht="17.25" customHeight="1">
      <c r="A45" s="88"/>
      <c r="B45" s="106"/>
      <c r="C45" s="94"/>
      <c r="D45" s="97"/>
      <c r="E45" s="102" t="s">
        <v>182</v>
      </c>
      <c r="F45" s="103"/>
      <c r="G45" s="17" t="s">
        <v>93</v>
      </c>
      <c r="H45" s="18"/>
      <c r="I45" s="21"/>
      <c r="J45" s="17" t="s">
        <v>33</v>
      </c>
      <c r="K45" s="18" t="s">
        <v>94</v>
      </c>
      <c r="L45" s="19"/>
      <c r="M45" s="18" t="s">
        <v>49</v>
      </c>
      <c r="N45" s="18" t="s">
        <v>95</v>
      </c>
      <c r="O45" s="19"/>
      <c r="P45" s="43">
        <v>19.135740000000009</v>
      </c>
      <c r="Q45" s="20" t="s">
        <v>21</v>
      </c>
      <c r="R45" s="9" t="s">
        <v>1</v>
      </c>
    </row>
    <row r="46" spans="1:18" ht="17.25" customHeight="1">
      <c r="A46" s="89"/>
      <c r="B46" s="106"/>
      <c r="C46" s="95"/>
      <c r="D46" s="98"/>
      <c r="E46" s="24" t="s">
        <v>182</v>
      </c>
      <c r="F46" s="25" t="s">
        <v>182</v>
      </c>
      <c r="G46" s="17"/>
      <c r="H46" s="18"/>
      <c r="I46" s="21"/>
      <c r="J46" s="17" t="s">
        <v>27</v>
      </c>
      <c r="K46" s="18" t="s">
        <v>96</v>
      </c>
      <c r="L46" s="21"/>
      <c r="M46" s="18" t="s">
        <v>37</v>
      </c>
      <c r="N46" s="22" t="s">
        <v>97</v>
      </c>
      <c r="O46" s="19"/>
      <c r="P46" s="104" t="s">
        <v>182</v>
      </c>
      <c r="Q46" s="105"/>
      <c r="R46" s="9" t="s">
        <v>1</v>
      </c>
    </row>
    <row r="47" spans="1:18" ht="17.25" customHeight="1">
      <c r="A47" s="87">
        <v>12</v>
      </c>
      <c r="B47" s="90" t="s">
        <v>18</v>
      </c>
      <c r="C47" s="93" t="s">
        <v>178</v>
      </c>
      <c r="D47" s="96" t="s">
        <v>25</v>
      </c>
      <c r="E47" s="99" t="s">
        <v>202</v>
      </c>
      <c r="F47" s="100"/>
      <c r="G47" s="13" t="s">
        <v>25</v>
      </c>
      <c r="H47" s="14" t="s">
        <v>59</v>
      </c>
      <c r="I47" s="15" t="s">
        <v>32</v>
      </c>
      <c r="J47" s="13" t="s">
        <v>27</v>
      </c>
      <c r="K47" s="14" t="s">
        <v>98</v>
      </c>
      <c r="L47" s="31" t="s">
        <v>164</v>
      </c>
      <c r="M47" s="14" t="s">
        <v>30</v>
      </c>
      <c r="N47" s="14" t="s">
        <v>71</v>
      </c>
      <c r="O47" s="15"/>
      <c r="P47" s="43">
        <v>666.2598999999999</v>
      </c>
      <c r="Q47" s="16" t="s">
        <v>19</v>
      </c>
      <c r="R47" s="9" t="s">
        <v>1</v>
      </c>
    </row>
    <row r="48" spans="1:18" ht="17.25" customHeight="1">
      <c r="A48" s="88"/>
      <c r="B48" s="91"/>
      <c r="C48" s="94"/>
      <c r="D48" s="97"/>
      <c r="E48" s="102" t="s">
        <v>203</v>
      </c>
      <c r="F48" s="103"/>
      <c r="G48" s="17" t="s">
        <v>38</v>
      </c>
      <c r="H48" s="18" t="s">
        <v>99</v>
      </c>
      <c r="I48" s="21" t="s">
        <v>100</v>
      </c>
      <c r="J48" s="17" t="s">
        <v>174</v>
      </c>
      <c r="K48" s="18" t="s">
        <v>33</v>
      </c>
      <c r="L48" s="21"/>
      <c r="M48" s="18" t="s">
        <v>173</v>
      </c>
      <c r="N48" s="18" t="s">
        <v>41</v>
      </c>
      <c r="O48" s="19"/>
      <c r="P48" s="43">
        <v>29.614759999999997</v>
      </c>
      <c r="Q48" s="20" t="s">
        <v>21</v>
      </c>
      <c r="R48" s="9" t="s">
        <v>1</v>
      </c>
    </row>
    <row r="49" spans="1:18" ht="17.25" customHeight="1">
      <c r="A49" s="88"/>
      <c r="B49" s="91"/>
      <c r="C49" s="94"/>
      <c r="D49" s="97"/>
      <c r="E49" s="102" t="s">
        <v>204</v>
      </c>
      <c r="F49" s="103"/>
      <c r="G49" s="17" t="s">
        <v>43</v>
      </c>
      <c r="H49" s="18" t="s">
        <v>101</v>
      </c>
      <c r="I49" s="21" t="s">
        <v>50</v>
      </c>
      <c r="J49" s="17" t="s">
        <v>73</v>
      </c>
      <c r="K49" s="18" t="s">
        <v>161</v>
      </c>
      <c r="L49" s="21"/>
      <c r="M49" s="18" t="s">
        <v>102</v>
      </c>
      <c r="N49" s="18" t="s">
        <v>49</v>
      </c>
      <c r="O49" s="19"/>
      <c r="P49" s="43">
        <v>17.838860000000004</v>
      </c>
      <c r="Q49" s="20" t="s">
        <v>21</v>
      </c>
      <c r="R49" s="9" t="s">
        <v>1</v>
      </c>
    </row>
    <row r="50" spans="1:18" ht="17.25" customHeight="1">
      <c r="A50" s="89"/>
      <c r="B50" s="92"/>
      <c r="C50" s="95"/>
      <c r="D50" s="98"/>
      <c r="E50" s="23" t="s">
        <v>182</v>
      </c>
      <c r="F50" s="23" t="s">
        <v>182</v>
      </c>
      <c r="G50" s="26" t="s">
        <v>75</v>
      </c>
      <c r="H50" s="27" t="s">
        <v>77</v>
      </c>
      <c r="I50" s="30"/>
      <c r="J50" s="26" t="s">
        <v>35</v>
      </c>
      <c r="K50" s="27" t="s">
        <v>84</v>
      </c>
      <c r="L50" s="30"/>
      <c r="M50" s="27" t="s">
        <v>103</v>
      </c>
      <c r="N50" s="28"/>
      <c r="O50" s="29"/>
      <c r="P50" s="104" t="s">
        <v>182</v>
      </c>
      <c r="Q50" s="105"/>
      <c r="R50" s="9" t="s">
        <v>1</v>
      </c>
    </row>
    <row r="51" spans="1:18" ht="17.25" customHeight="1">
      <c r="A51" s="87">
        <v>13</v>
      </c>
      <c r="B51" s="106" t="s">
        <v>22</v>
      </c>
      <c r="C51" s="93" t="s">
        <v>105</v>
      </c>
      <c r="D51" s="96" t="s">
        <v>25</v>
      </c>
      <c r="E51" s="99" t="s">
        <v>205</v>
      </c>
      <c r="F51" s="100"/>
      <c r="G51" s="17" t="s">
        <v>25</v>
      </c>
      <c r="H51" s="18" t="s">
        <v>104</v>
      </c>
      <c r="I51" s="19"/>
      <c r="J51" s="17" t="s">
        <v>174</v>
      </c>
      <c r="K51" s="18" t="s">
        <v>27</v>
      </c>
      <c r="L51" s="19" t="s">
        <v>28</v>
      </c>
      <c r="M51" s="18" t="s">
        <v>105</v>
      </c>
      <c r="N51" s="18"/>
      <c r="O51" s="19"/>
      <c r="P51" s="43">
        <v>651.27579999999966</v>
      </c>
      <c r="Q51" s="16" t="s">
        <v>19</v>
      </c>
      <c r="R51" s="9" t="s">
        <v>1</v>
      </c>
    </row>
    <row r="52" spans="1:18" ht="17.25" customHeight="1">
      <c r="A52" s="88"/>
      <c r="B52" s="106"/>
      <c r="C52" s="94"/>
      <c r="D52" s="97"/>
      <c r="E52" s="102" t="s">
        <v>206</v>
      </c>
      <c r="F52" s="103"/>
      <c r="G52" s="17" t="s">
        <v>43</v>
      </c>
      <c r="H52" s="18" t="s">
        <v>82</v>
      </c>
      <c r="I52" s="21"/>
      <c r="J52" s="17" t="s">
        <v>175</v>
      </c>
      <c r="K52" s="18" t="s">
        <v>34</v>
      </c>
      <c r="L52" s="19" t="s">
        <v>83</v>
      </c>
      <c r="M52" s="18" t="s">
        <v>103</v>
      </c>
      <c r="N52" s="18"/>
      <c r="O52" s="19"/>
      <c r="P52" s="43">
        <v>28.757709999999989</v>
      </c>
      <c r="Q52" s="20" t="s">
        <v>21</v>
      </c>
      <c r="R52" s="9" t="s">
        <v>1</v>
      </c>
    </row>
    <row r="53" spans="1:18" ht="17.25" customHeight="1">
      <c r="A53" s="88"/>
      <c r="B53" s="106"/>
      <c r="C53" s="94"/>
      <c r="D53" s="97"/>
      <c r="E53" s="102" t="s">
        <v>207</v>
      </c>
      <c r="F53" s="103"/>
      <c r="G53" s="17" t="s">
        <v>93</v>
      </c>
      <c r="H53" s="18"/>
      <c r="I53" s="21"/>
      <c r="J53" s="17" t="s">
        <v>176</v>
      </c>
      <c r="K53" s="18" t="s">
        <v>33</v>
      </c>
      <c r="L53" s="21" t="s">
        <v>106</v>
      </c>
      <c r="M53" s="18" t="s">
        <v>166</v>
      </c>
      <c r="N53" s="18"/>
      <c r="O53" s="19"/>
      <c r="P53" s="43">
        <v>23.655119999999993</v>
      </c>
      <c r="Q53" s="20" t="s">
        <v>21</v>
      </c>
      <c r="R53" s="9" t="s">
        <v>1</v>
      </c>
    </row>
    <row r="54" spans="1:18" ht="17.25" customHeight="1">
      <c r="A54" s="89"/>
      <c r="B54" s="106"/>
      <c r="C54" s="95"/>
      <c r="D54" s="98"/>
      <c r="E54" s="24" t="s">
        <v>106</v>
      </c>
      <c r="F54" s="25" t="s">
        <v>182</v>
      </c>
      <c r="G54" s="17" t="s">
        <v>107</v>
      </c>
      <c r="H54" s="18"/>
      <c r="I54" s="21"/>
      <c r="J54" s="17" t="s">
        <v>65</v>
      </c>
      <c r="K54" s="18" t="s">
        <v>108</v>
      </c>
      <c r="L54" s="21"/>
      <c r="M54" s="18" t="s">
        <v>67</v>
      </c>
      <c r="N54" s="22"/>
      <c r="O54" s="19"/>
      <c r="P54" s="104" t="s">
        <v>182</v>
      </c>
      <c r="Q54" s="105"/>
      <c r="R54" s="9" t="s">
        <v>1</v>
      </c>
    </row>
    <row r="55" spans="1:18" ht="17.25" customHeight="1">
      <c r="A55" s="87">
        <v>14</v>
      </c>
      <c r="B55" s="106" t="s">
        <v>23</v>
      </c>
      <c r="C55" s="93" t="s">
        <v>178</v>
      </c>
      <c r="D55" s="96" t="s">
        <v>25</v>
      </c>
      <c r="E55" s="99" t="s">
        <v>208</v>
      </c>
      <c r="F55" s="100"/>
      <c r="G55" s="13" t="s">
        <v>25</v>
      </c>
      <c r="H55" s="14" t="s">
        <v>109</v>
      </c>
      <c r="I55" s="15"/>
      <c r="J55" s="13" t="s">
        <v>78</v>
      </c>
      <c r="K55" s="14" t="s">
        <v>162</v>
      </c>
      <c r="L55" s="15"/>
      <c r="M55" s="14" t="s">
        <v>30</v>
      </c>
      <c r="N55" s="14" t="s">
        <v>63</v>
      </c>
      <c r="O55" s="15"/>
      <c r="P55" s="43">
        <v>656.74734000000001</v>
      </c>
      <c r="Q55" s="16" t="s">
        <v>19</v>
      </c>
      <c r="R55" s="9" t="s">
        <v>1</v>
      </c>
    </row>
    <row r="56" spans="1:18" ht="17.25" customHeight="1">
      <c r="A56" s="88"/>
      <c r="B56" s="106"/>
      <c r="C56" s="94"/>
      <c r="D56" s="97"/>
      <c r="E56" s="102" t="s">
        <v>209</v>
      </c>
      <c r="F56" s="103"/>
      <c r="G56" s="17" t="s">
        <v>110</v>
      </c>
      <c r="H56" s="18" t="s">
        <v>32</v>
      </c>
      <c r="I56" s="19"/>
      <c r="J56" s="17" t="s">
        <v>28</v>
      </c>
      <c r="K56" s="18" t="s">
        <v>111</v>
      </c>
      <c r="L56" s="19"/>
      <c r="M56" s="18" t="s">
        <v>60</v>
      </c>
      <c r="N56" s="18" t="s">
        <v>169</v>
      </c>
      <c r="O56" s="19"/>
      <c r="P56" s="43">
        <v>22.323134</v>
      </c>
      <c r="Q56" s="20" t="s">
        <v>21</v>
      </c>
      <c r="R56" s="9" t="s">
        <v>1</v>
      </c>
    </row>
    <row r="57" spans="1:18" ht="17.25" customHeight="1">
      <c r="A57" s="88"/>
      <c r="B57" s="106"/>
      <c r="C57" s="94"/>
      <c r="D57" s="97"/>
      <c r="E57" s="102" t="s">
        <v>210</v>
      </c>
      <c r="F57" s="103"/>
      <c r="G57" s="17" t="s">
        <v>112</v>
      </c>
      <c r="H57" s="18"/>
      <c r="I57" s="19"/>
      <c r="J57" s="17" t="s">
        <v>34</v>
      </c>
      <c r="K57" s="18"/>
      <c r="L57" s="21"/>
      <c r="M57" s="18" t="s">
        <v>41</v>
      </c>
      <c r="N57" s="18" t="s">
        <v>173</v>
      </c>
      <c r="O57" s="19"/>
      <c r="P57" s="43">
        <v>21.797148</v>
      </c>
      <c r="Q57" s="20" t="s">
        <v>21</v>
      </c>
      <c r="R57" s="9" t="s">
        <v>1</v>
      </c>
    </row>
    <row r="58" spans="1:18" ht="17.25" customHeight="1">
      <c r="A58" s="89"/>
      <c r="B58" s="106"/>
      <c r="C58" s="95"/>
      <c r="D58" s="98"/>
      <c r="E58" s="24" t="s">
        <v>182</v>
      </c>
      <c r="F58" s="25" t="s">
        <v>182</v>
      </c>
      <c r="G58" s="26" t="s">
        <v>26</v>
      </c>
      <c r="H58" s="27"/>
      <c r="I58" s="29"/>
      <c r="J58" s="26" t="s">
        <v>33</v>
      </c>
      <c r="K58" s="27"/>
      <c r="L58" s="30"/>
      <c r="M58" s="27" t="s">
        <v>71</v>
      </c>
      <c r="N58" s="28"/>
      <c r="O58" s="29"/>
      <c r="P58" s="104" t="s">
        <v>182</v>
      </c>
      <c r="Q58" s="105"/>
      <c r="R58" s="9" t="s">
        <v>1</v>
      </c>
    </row>
    <row r="59" spans="1:18" ht="17.25" customHeight="1">
      <c r="A59" s="87">
        <v>15</v>
      </c>
      <c r="B59" s="106" t="s">
        <v>24</v>
      </c>
      <c r="C59" s="93" t="s">
        <v>211</v>
      </c>
      <c r="D59" s="96" t="s">
        <v>25</v>
      </c>
      <c r="E59" s="99" t="s">
        <v>212</v>
      </c>
      <c r="F59" s="100"/>
      <c r="G59" s="17" t="s">
        <v>77</v>
      </c>
      <c r="H59" s="18" t="s">
        <v>113</v>
      </c>
      <c r="I59" s="21" t="s">
        <v>107</v>
      </c>
      <c r="J59" s="17" t="s">
        <v>39</v>
      </c>
      <c r="K59" s="18" t="s">
        <v>108</v>
      </c>
      <c r="L59" s="19"/>
      <c r="M59" s="18" t="s">
        <v>114</v>
      </c>
      <c r="N59" s="18" t="s">
        <v>41</v>
      </c>
      <c r="O59" s="19"/>
      <c r="P59" s="43">
        <v>629.8180000000001</v>
      </c>
      <c r="Q59" s="16" t="s">
        <v>19</v>
      </c>
      <c r="R59" s="9" t="s">
        <v>1</v>
      </c>
    </row>
    <row r="60" spans="1:18" ht="17.25" customHeight="1">
      <c r="A60" s="88"/>
      <c r="B60" s="106"/>
      <c r="C60" s="94"/>
      <c r="D60" s="97"/>
      <c r="E60" s="102" t="s">
        <v>213</v>
      </c>
      <c r="F60" s="103"/>
      <c r="G60" s="17" t="s">
        <v>25</v>
      </c>
      <c r="H60" s="18" t="s">
        <v>115</v>
      </c>
      <c r="I60" s="21"/>
      <c r="J60" s="17" t="s">
        <v>116</v>
      </c>
      <c r="K60" s="18" t="s">
        <v>117</v>
      </c>
      <c r="L60" s="19"/>
      <c r="M60" s="18" t="s">
        <v>118</v>
      </c>
      <c r="N60" s="18" t="s">
        <v>166</v>
      </c>
      <c r="O60" s="19"/>
      <c r="P60" s="43">
        <v>24.237900000000003</v>
      </c>
      <c r="Q60" s="20" t="s">
        <v>21</v>
      </c>
      <c r="R60" s="9" t="s">
        <v>1</v>
      </c>
    </row>
    <row r="61" spans="1:18" ht="17.25" customHeight="1">
      <c r="A61" s="88"/>
      <c r="B61" s="106"/>
      <c r="C61" s="94"/>
      <c r="D61" s="97"/>
      <c r="E61" s="102" t="s">
        <v>107</v>
      </c>
      <c r="F61" s="103"/>
      <c r="G61" s="17" t="s">
        <v>159</v>
      </c>
      <c r="H61" s="18" t="s">
        <v>119</v>
      </c>
      <c r="I61" s="21"/>
      <c r="J61" s="17" t="s">
        <v>33</v>
      </c>
      <c r="K61" s="18"/>
      <c r="L61" s="19"/>
      <c r="M61" s="18" t="s">
        <v>71</v>
      </c>
      <c r="N61" s="18" t="s">
        <v>63</v>
      </c>
      <c r="O61" s="19"/>
      <c r="P61" s="43">
        <v>17.064399999999999</v>
      </c>
      <c r="Q61" s="20" t="s">
        <v>21</v>
      </c>
      <c r="R61" s="9" t="s">
        <v>1</v>
      </c>
    </row>
    <row r="62" spans="1:18" ht="17.25" customHeight="1">
      <c r="A62" s="89"/>
      <c r="B62" s="106"/>
      <c r="C62" s="95"/>
      <c r="D62" s="98"/>
      <c r="E62" s="24" t="s">
        <v>182</v>
      </c>
      <c r="F62" s="25" t="s">
        <v>182</v>
      </c>
      <c r="G62" s="17" t="s">
        <v>120</v>
      </c>
      <c r="H62" s="18" t="s">
        <v>121</v>
      </c>
      <c r="I62" s="21"/>
      <c r="J62" s="17" t="s">
        <v>79</v>
      </c>
      <c r="K62" s="18"/>
      <c r="L62" s="19"/>
      <c r="M62" s="18" t="s">
        <v>60</v>
      </c>
      <c r="N62" s="18" t="s">
        <v>122</v>
      </c>
      <c r="O62" s="29"/>
      <c r="P62" s="110" t="s">
        <v>246</v>
      </c>
      <c r="Q62" s="111"/>
      <c r="R62" s="9" t="s">
        <v>1</v>
      </c>
    </row>
    <row r="63" spans="1:18" ht="17.25" customHeight="1">
      <c r="A63" s="87">
        <v>16</v>
      </c>
      <c r="B63" s="106" t="s">
        <v>42</v>
      </c>
      <c r="C63" s="93" t="s">
        <v>178</v>
      </c>
      <c r="D63" s="96" t="s">
        <v>25</v>
      </c>
      <c r="E63" s="99" t="s">
        <v>214</v>
      </c>
      <c r="F63" s="100"/>
      <c r="G63" s="13" t="s">
        <v>25</v>
      </c>
      <c r="H63" s="14" t="s">
        <v>123</v>
      </c>
      <c r="I63" s="31" t="s">
        <v>32</v>
      </c>
      <c r="J63" s="13" t="s">
        <v>28</v>
      </c>
      <c r="K63" s="14" t="s">
        <v>79</v>
      </c>
      <c r="L63" s="15" t="s">
        <v>171</v>
      </c>
      <c r="M63" s="14" t="s">
        <v>30</v>
      </c>
      <c r="N63" s="14" t="s">
        <v>124</v>
      </c>
      <c r="O63" s="15"/>
      <c r="P63" s="43">
        <v>652.84626999999978</v>
      </c>
      <c r="Q63" s="16" t="s">
        <v>19</v>
      </c>
      <c r="R63" s="9" t="s">
        <v>1</v>
      </c>
    </row>
    <row r="64" spans="1:18" ht="17.25" customHeight="1">
      <c r="A64" s="88"/>
      <c r="B64" s="106"/>
      <c r="C64" s="94"/>
      <c r="D64" s="97"/>
      <c r="E64" s="102" t="s">
        <v>215</v>
      </c>
      <c r="F64" s="103"/>
      <c r="G64" s="17" t="s">
        <v>59</v>
      </c>
      <c r="H64" s="18" t="s">
        <v>101</v>
      </c>
      <c r="I64" s="21" t="s">
        <v>125</v>
      </c>
      <c r="J64" s="17" t="s">
        <v>164</v>
      </c>
      <c r="K64" s="18" t="s">
        <v>34</v>
      </c>
      <c r="L64" s="19" t="s">
        <v>108</v>
      </c>
      <c r="M64" s="18" t="s">
        <v>37</v>
      </c>
      <c r="N64" s="18" t="s">
        <v>71</v>
      </c>
      <c r="O64" s="19"/>
      <c r="P64" s="43">
        <v>25.880460000000006</v>
      </c>
      <c r="Q64" s="20" t="s">
        <v>21</v>
      </c>
      <c r="R64" s="9" t="s">
        <v>1</v>
      </c>
    </row>
    <row r="65" spans="1:18" ht="17.25" customHeight="1">
      <c r="A65" s="88"/>
      <c r="B65" s="106"/>
      <c r="C65" s="94"/>
      <c r="D65" s="97"/>
      <c r="E65" s="102" t="s">
        <v>216</v>
      </c>
      <c r="F65" s="103"/>
      <c r="G65" s="17" t="s">
        <v>126</v>
      </c>
      <c r="H65" s="18" t="s">
        <v>43</v>
      </c>
      <c r="I65" s="21"/>
      <c r="J65" s="17" t="s">
        <v>127</v>
      </c>
      <c r="K65" s="18" t="s">
        <v>33</v>
      </c>
      <c r="L65" s="19" t="s">
        <v>128</v>
      </c>
      <c r="M65" s="18" t="s">
        <v>129</v>
      </c>
      <c r="N65" s="18" t="s">
        <v>67</v>
      </c>
      <c r="O65" s="19"/>
      <c r="P65" s="43">
        <v>22.22457</v>
      </c>
      <c r="Q65" s="20" t="s">
        <v>21</v>
      </c>
      <c r="R65" s="9" t="s">
        <v>1</v>
      </c>
    </row>
    <row r="66" spans="1:18" ht="17.25" customHeight="1">
      <c r="A66" s="89"/>
      <c r="B66" s="106"/>
      <c r="C66" s="95"/>
      <c r="D66" s="98"/>
      <c r="E66" s="24" t="s">
        <v>217</v>
      </c>
      <c r="F66" s="25" t="s">
        <v>182</v>
      </c>
      <c r="G66" s="26" t="s">
        <v>38</v>
      </c>
      <c r="H66" s="27" t="s">
        <v>26</v>
      </c>
      <c r="I66" s="30"/>
      <c r="J66" s="26" t="s">
        <v>84</v>
      </c>
      <c r="K66" s="27" t="s">
        <v>165</v>
      </c>
      <c r="L66" s="30" t="s">
        <v>130</v>
      </c>
      <c r="M66" s="27" t="s">
        <v>41</v>
      </c>
      <c r="N66" s="27" t="s">
        <v>63</v>
      </c>
      <c r="O66" s="29"/>
      <c r="P66" s="104" t="s">
        <v>182</v>
      </c>
      <c r="Q66" s="105"/>
      <c r="R66" s="9" t="s">
        <v>1</v>
      </c>
    </row>
    <row r="67" spans="1:18" ht="17.25" customHeight="1">
      <c r="A67" s="87">
        <v>19</v>
      </c>
      <c r="B67" s="90" t="s">
        <v>18</v>
      </c>
      <c r="C67" s="93" t="s">
        <v>218</v>
      </c>
      <c r="D67" s="96" t="s">
        <v>25</v>
      </c>
      <c r="E67" s="99" t="s">
        <v>219</v>
      </c>
      <c r="F67" s="112"/>
      <c r="G67" s="13" t="s">
        <v>43</v>
      </c>
      <c r="H67" s="14" t="s">
        <v>77</v>
      </c>
      <c r="I67" s="15"/>
      <c r="J67" s="13" t="s">
        <v>84</v>
      </c>
      <c r="K67" s="14" t="s">
        <v>131</v>
      </c>
      <c r="L67" s="15" t="s">
        <v>164</v>
      </c>
      <c r="M67" s="14" t="s">
        <v>114</v>
      </c>
      <c r="N67" s="14" t="s">
        <v>41</v>
      </c>
      <c r="O67" s="15"/>
      <c r="P67" s="43">
        <v>738.93099999999993</v>
      </c>
      <c r="Q67" s="16" t="s">
        <v>19</v>
      </c>
      <c r="R67" s="9" t="s">
        <v>1</v>
      </c>
    </row>
    <row r="68" spans="1:18" ht="17.25" customHeight="1">
      <c r="A68" s="88"/>
      <c r="B68" s="91"/>
      <c r="C68" s="94"/>
      <c r="D68" s="97"/>
      <c r="E68" s="102" t="s">
        <v>220</v>
      </c>
      <c r="F68" s="113"/>
      <c r="G68" s="17" t="s">
        <v>25</v>
      </c>
      <c r="H68" s="18"/>
      <c r="I68" s="19"/>
      <c r="J68" s="17" t="s">
        <v>33</v>
      </c>
      <c r="K68" s="18" t="s">
        <v>78</v>
      </c>
      <c r="L68" s="19"/>
      <c r="M68" s="18" t="s">
        <v>71</v>
      </c>
      <c r="N68" s="18" t="s">
        <v>132</v>
      </c>
      <c r="O68" s="19"/>
      <c r="P68" s="43">
        <v>25.855600000000006</v>
      </c>
      <c r="Q68" s="20" t="s">
        <v>21</v>
      </c>
      <c r="R68" s="9" t="s">
        <v>1</v>
      </c>
    </row>
    <row r="69" spans="1:18" ht="17.25" customHeight="1">
      <c r="A69" s="88"/>
      <c r="B69" s="91"/>
      <c r="C69" s="94"/>
      <c r="D69" s="97"/>
      <c r="E69" s="102" t="s">
        <v>182</v>
      </c>
      <c r="F69" s="113"/>
      <c r="G69" s="17" t="s">
        <v>68</v>
      </c>
      <c r="H69" s="18"/>
      <c r="I69" s="19"/>
      <c r="J69" s="17" t="s">
        <v>47</v>
      </c>
      <c r="K69" s="18" t="s">
        <v>133</v>
      </c>
      <c r="L69" s="19"/>
      <c r="M69" s="18" t="s">
        <v>37</v>
      </c>
      <c r="N69" s="18" t="s">
        <v>92</v>
      </c>
      <c r="O69" s="19"/>
      <c r="P69" s="43">
        <v>20.7028</v>
      </c>
      <c r="Q69" s="20" t="s">
        <v>21</v>
      </c>
      <c r="R69" s="9" t="s">
        <v>1</v>
      </c>
    </row>
    <row r="70" spans="1:18" ht="17.25" customHeight="1">
      <c r="A70" s="89"/>
      <c r="B70" s="92"/>
      <c r="C70" s="95"/>
      <c r="D70" s="98"/>
      <c r="E70" s="23" t="s">
        <v>182</v>
      </c>
      <c r="F70" s="23" t="s">
        <v>182</v>
      </c>
      <c r="G70" s="26" t="s">
        <v>38</v>
      </c>
      <c r="H70" s="27"/>
      <c r="I70" s="29"/>
      <c r="J70" s="26" t="s">
        <v>39</v>
      </c>
      <c r="K70" s="27" t="s">
        <v>27</v>
      </c>
      <c r="L70" s="29"/>
      <c r="M70" s="27" t="s">
        <v>62</v>
      </c>
      <c r="N70" s="27"/>
      <c r="O70" s="29"/>
      <c r="P70" s="110" t="s">
        <v>247</v>
      </c>
      <c r="Q70" s="111"/>
      <c r="R70" s="9" t="s">
        <v>1</v>
      </c>
    </row>
    <row r="71" spans="1:18" ht="17.25" customHeight="1">
      <c r="A71" s="87">
        <v>20</v>
      </c>
      <c r="B71" s="106" t="s">
        <v>22</v>
      </c>
      <c r="C71" s="93" t="s">
        <v>250</v>
      </c>
      <c r="D71" s="96" t="s">
        <v>25</v>
      </c>
      <c r="E71" s="99" t="s">
        <v>222</v>
      </c>
      <c r="F71" s="100"/>
      <c r="G71" s="17" t="s">
        <v>11</v>
      </c>
      <c r="H71" s="18"/>
      <c r="I71" s="19"/>
      <c r="J71" s="17" t="s">
        <v>46</v>
      </c>
      <c r="K71" s="18" t="s">
        <v>65</v>
      </c>
      <c r="L71" s="19"/>
      <c r="M71" s="13" t="s">
        <v>66</v>
      </c>
      <c r="N71" s="14"/>
      <c r="O71" s="15"/>
      <c r="P71" s="43">
        <v>632</v>
      </c>
      <c r="Q71" s="16" t="s">
        <v>19</v>
      </c>
      <c r="R71" s="9" t="s">
        <v>1</v>
      </c>
    </row>
    <row r="72" spans="1:18" ht="17.25" customHeight="1">
      <c r="A72" s="88"/>
      <c r="B72" s="106"/>
      <c r="C72" s="94"/>
      <c r="D72" s="97"/>
      <c r="E72" s="102" t="s">
        <v>223</v>
      </c>
      <c r="F72" s="103"/>
      <c r="G72" s="17" t="s">
        <v>255</v>
      </c>
      <c r="H72" s="18"/>
      <c r="I72" s="21"/>
      <c r="J72" s="17" t="s">
        <v>27</v>
      </c>
      <c r="K72" s="18" t="s">
        <v>135</v>
      </c>
      <c r="L72" s="19"/>
      <c r="M72" s="17" t="s">
        <v>253</v>
      </c>
      <c r="N72" s="18"/>
      <c r="O72" s="19"/>
      <c r="P72" s="43">
        <v>22</v>
      </c>
      <c r="Q72" s="20" t="s">
        <v>21</v>
      </c>
      <c r="R72" s="9" t="s">
        <v>1</v>
      </c>
    </row>
    <row r="73" spans="1:18" ht="17.25" customHeight="1">
      <c r="A73" s="88"/>
      <c r="B73" s="106"/>
      <c r="C73" s="94"/>
      <c r="D73" s="97"/>
      <c r="E73" s="102" t="s">
        <v>251</v>
      </c>
      <c r="F73" s="103"/>
      <c r="G73" s="17" t="s">
        <v>104</v>
      </c>
      <c r="H73" s="18"/>
      <c r="I73" s="21"/>
      <c r="J73" s="17" t="s">
        <v>33</v>
      </c>
      <c r="K73" s="18" t="s">
        <v>136</v>
      </c>
      <c r="L73" s="19"/>
      <c r="M73" s="17" t="s">
        <v>254</v>
      </c>
      <c r="N73" s="18"/>
      <c r="O73" s="19"/>
      <c r="P73" s="43">
        <v>27</v>
      </c>
      <c r="Q73" s="20" t="s">
        <v>21</v>
      </c>
      <c r="R73" s="9" t="s">
        <v>1</v>
      </c>
    </row>
    <row r="74" spans="1:18" ht="17.25" customHeight="1">
      <c r="A74" s="89"/>
      <c r="B74" s="106"/>
      <c r="C74" s="95"/>
      <c r="D74" s="98"/>
      <c r="E74" s="24" t="s">
        <v>182</v>
      </c>
      <c r="F74" s="25" t="s">
        <v>182</v>
      </c>
      <c r="G74" s="26" t="s">
        <v>138</v>
      </c>
      <c r="H74" s="27"/>
      <c r="I74" s="30"/>
      <c r="J74" s="26" t="s">
        <v>69</v>
      </c>
      <c r="K74" s="27" t="s">
        <v>47</v>
      </c>
      <c r="L74" s="30"/>
      <c r="M74" s="26" t="s">
        <v>139</v>
      </c>
      <c r="N74" s="28"/>
      <c r="O74" s="29"/>
      <c r="P74" s="104" t="s">
        <v>182</v>
      </c>
      <c r="Q74" s="105"/>
      <c r="R74" s="9" t="s">
        <v>1</v>
      </c>
    </row>
    <row r="75" spans="1:18" ht="17.25" customHeight="1">
      <c r="A75" s="87">
        <v>21</v>
      </c>
      <c r="B75" s="106" t="s">
        <v>23</v>
      </c>
      <c r="C75" s="93" t="s">
        <v>178</v>
      </c>
      <c r="D75" s="96" t="s">
        <v>25</v>
      </c>
      <c r="E75" s="99" t="s">
        <v>224</v>
      </c>
      <c r="F75" s="100"/>
      <c r="G75" s="13" t="s">
        <v>25</v>
      </c>
      <c r="H75" s="14" t="s">
        <v>59</v>
      </c>
      <c r="I75" s="15" t="s">
        <v>32</v>
      </c>
      <c r="J75" s="13" t="s">
        <v>27</v>
      </c>
      <c r="K75" s="14" t="s">
        <v>28</v>
      </c>
      <c r="L75" s="15"/>
      <c r="M75" s="13" t="s">
        <v>30</v>
      </c>
      <c r="N75" s="14" t="s">
        <v>67</v>
      </c>
      <c r="O75" s="15"/>
      <c r="P75" s="43">
        <v>632.82099999999991</v>
      </c>
      <c r="Q75" s="16" t="s">
        <v>19</v>
      </c>
      <c r="R75" s="9" t="s">
        <v>1</v>
      </c>
    </row>
    <row r="76" spans="1:18" ht="17.25" customHeight="1">
      <c r="A76" s="88"/>
      <c r="B76" s="106"/>
      <c r="C76" s="94"/>
      <c r="D76" s="97"/>
      <c r="E76" s="102" t="s">
        <v>225</v>
      </c>
      <c r="F76" s="103"/>
      <c r="G76" s="17" t="s">
        <v>38</v>
      </c>
      <c r="H76" s="18" t="s">
        <v>140</v>
      </c>
      <c r="I76" s="19" t="s">
        <v>50</v>
      </c>
      <c r="J76" s="17" t="s">
        <v>47</v>
      </c>
      <c r="K76" s="18" t="s">
        <v>33</v>
      </c>
      <c r="L76" s="19"/>
      <c r="M76" s="17" t="s">
        <v>102</v>
      </c>
      <c r="N76" s="18"/>
      <c r="O76" s="19"/>
      <c r="P76" s="43">
        <v>27.358429999999998</v>
      </c>
      <c r="Q76" s="20" t="s">
        <v>21</v>
      </c>
      <c r="R76" s="9" t="s">
        <v>1</v>
      </c>
    </row>
    <row r="77" spans="1:18" ht="17.25" customHeight="1">
      <c r="A77" s="88"/>
      <c r="B77" s="106"/>
      <c r="C77" s="94"/>
      <c r="D77" s="97"/>
      <c r="E77" s="102" t="s">
        <v>226</v>
      </c>
      <c r="F77" s="103"/>
      <c r="G77" s="17" t="s">
        <v>43</v>
      </c>
      <c r="H77" s="18" t="s">
        <v>119</v>
      </c>
      <c r="I77" s="19"/>
      <c r="J77" s="17" t="s">
        <v>87</v>
      </c>
      <c r="K77" s="18" t="s">
        <v>108</v>
      </c>
      <c r="L77" s="19"/>
      <c r="M77" s="17" t="s">
        <v>41</v>
      </c>
      <c r="N77" s="18"/>
      <c r="O77" s="19"/>
      <c r="P77" s="43">
        <v>17.528519999999997</v>
      </c>
      <c r="Q77" s="20" t="s">
        <v>21</v>
      </c>
      <c r="R77" s="9" t="s">
        <v>1</v>
      </c>
    </row>
    <row r="78" spans="1:18" ht="17.25" customHeight="1">
      <c r="A78" s="89"/>
      <c r="B78" s="106"/>
      <c r="C78" s="95"/>
      <c r="D78" s="98"/>
      <c r="E78" s="24" t="s">
        <v>182</v>
      </c>
      <c r="F78" s="25" t="s">
        <v>182</v>
      </c>
      <c r="G78" s="26" t="s">
        <v>75</v>
      </c>
      <c r="H78" s="27" t="s">
        <v>55</v>
      </c>
      <c r="I78" s="29"/>
      <c r="J78" s="26" t="s">
        <v>98</v>
      </c>
      <c r="K78" s="27"/>
      <c r="L78" s="29"/>
      <c r="M78" s="26" t="s">
        <v>71</v>
      </c>
      <c r="N78" s="27"/>
      <c r="O78" s="29"/>
      <c r="P78" s="104" t="s">
        <v>182</v>
      </c>
      <c r="Q78" s="105"/>
      <c r="R78" s="9" t="s">
        <v>1</v>
      </c>
    </row>
    <row r="79" spans="1:18" ht="17.25" customHeight="1">
      <c r="A79" s="87">
        <v>22</v>
      </c>
      <c r="B79" s="106" t="s">
        <v>24</v>
      </c>
      <c r="C79" s="93" t="s">
        <v>178</v>
      </c>
      <c r="D79" s="96" t="s">
        <v>25</v>
      </c>
      <c r="E79" s="99" t="s">
        <v>227</v>
      </c>
      <c r="F79" s="100"/>
      <c r="G79" s="13" t="s">
        <v>25</v>
      </c>
      <c r="H79" s="14" t="s">
        <v>141</v>
      </c>
      <c r="I79" s="15"/>
      <c r="J79" s="13" t="s">
        <v>78</v>
      </c>
      <c r="K79" s="14" t="s">
        <v>160</v>
      </c>
      <c r="L79" s="15"/>
      <c r="M79" s="13" t="s">
        <v>30</v>
      </c>
      <c r="N79" s="14" t="s">
        <v>60</v>
      </c>
      <c r="O79" s="15"/>
      <c r="P79" s="43">
        <v>718.27799999999968</v>
      </c>
      <c r="Q79" s="16" t="s">
        <v>19</v>
      </c>
      <c r="R79" s="9" t="s">
        <v>1</v>
      </c>
    </row>
    <row r="80" spans="1:18" ht="17.25" customHeight="1">
      <c r="A80" s="88"/>
      <c r="B80" s="106"/>
      <c r="C80" s="94"/>
      <c r="D80" s="97"/>
      <c r="E80" s="102" t="s">
        <v>228</v>
      </c>
      <c r="F80" s="103"/>
      <c r="G80" s="17" t="s">
        <v>142</v>
      </c>
      <c r="H80" s="18" t="s">
        <v>113</v>
      </c>
      <c r="I80" s="19"/>
      <c r="J80" s="17" t="s">
        <v>117</v>
      </c>
      <c r="K80" s="18" t="s">
        <v>161</v>
      </c>
      <c r="L80" s="19"/>
      <c r="M80" s="17" t="s">
        <v>71</v>
      </c>
      <c r="N80" s="18"/>
      <c r="O80" s="19"/>
      <c r="P80" s="43">
        <v>29.058299999999999</v>
      </c>
      <c r="Q80" s="20" t="s">
        <v>21</v>
      </c>
      <c r="R80" s="9" t="s">
        <v>1</v>
      </c>
    </row>
    <row r="81" spans="1:18" ht="17.25" customHeight="1">
      <c r="A81" s="88"/>
      <c r="B81" s="106"/>
      <c r="C81" s="94"/>
      <c r="D81" s="97"/>
      <c r="E81" s="102" t="s">
        <v>229</v>
      </c>
      <c r="F81" s="103"/>
      <c r="G81" s="17" t="s">
        <v>159</v>
      </c>
      <c r="H81" s="18" t="s">
        <v>43</v>
      </c>
      <c r="I81" s="19"/>
      <c r="J81" s="17" t="s">
        <v>33</v>
      </c>
      <c r="K81" s="18" t="s">
        <v>84</v>
      </c>
      <c r="L81" s="19"/>
      <c r="M81" s="17" t="s">
        <v>63</v>
      </c>
      <c r="N81" s="18"/>
      <c r="O81" s="19"/>
      <c r="P81" s="43">
        <v>25.977399999999996</v>
      </c>
      <c r="Q81" s="20" t="s">
        <v>21</v>
      </c>
      <c r="R81" s="9" t="s">
        <v>1</v>
      </c>
    </row>
    <row r="82" spans="1:18" ht="17.25" customHeight="1">
      <c r="A82" s="89"/>
      <c r="B82" s="106"/>
      <c r="C82" s="95"/>
      <c r="D82" s="98"/>
      <c r="E82" s="24" t="s">
        <v>182</v>
      </c>
      <c r="F82" s="25" t="s">
        <v>182</v>
      </c>
      <c r="G82" s="26" t="s">
        <v>143</v>
      </c>
      <c r="H82" s="27" t="s">
        <v>77</v>
      </c>
      <c r="I82" s="29"/>
      <c r="J82" s="26" t="s">
        <v>128</v>
      </c>
      <c r="K82" s="27" t="s">
        <v>164</v>
      </c>
      <c r="L82" s="29"/>
      <c r="M82" s="26" t="s">
        <v>168</v>
      </c>
      <c r="N82" s="27"/>
      <c r="O82" s="29"/>
      <c r="P82" s="110" t="s">
        <v>248</v>
      </c>
      <c r="Q82" s="111"/>
      <c r="R82" s="9" t="s">
        <v>1</v>
      </c>
    </row>
    <row r="83" spans="1:18" ht="7.5" customHeight="1">
      <c r="A83" s="87">
        <v>23</v>
      </c>
      <c r="B83" s="106" t="s">
        <v>42</v>
      </c>
      <c r="C83" s="116"/>
      <c r="D83" s="119"/>
      <c r="E83" s="112"/>
      <c r="F83" s="112"/>
      <c r="G83" s="14"/>
      <c r="H83" s="14"/>
      <c r="I83" s="14"/>
      <c r="J83" s="14"/>
      <c r="K83" s="14"/>
      <c r="L83" s="14"/>
      <c r="M83" s="14"/>
      <c r="N83" s="14"/>
      <c r="O83" s="14"/>
      <c r="P83" s="33"/>
      <c r="Q83" s="34"/>
      <c r="R83" s="9" t="s">
        <v>1</v>
      </c>
    </row>
    <row r="84" spans="1:18" ht="7.5" customHeight="1">
      <c r="A84" s="88"/>
      <c r="B84" s="106"/>
      <c r="C84" s="117"/>
      <c r="D84" s="120"/>
      <c r="E84" s="113"/>
      <c r="F84" s="113"/>
      <c r="G84" s="18"/>
      <c r="H84" s="18"/>
      <c r="I84" s="18"/>
      <c r="J84" s="18"/>
      <c r="K84" s="18"/>
      <c r="L84" s="18"/>
      <c r="M84" s="18"/>
      <c r="N84" s="18"/>
      <c r="O84" s="18"/>
      <c r="P84" s="35"/>
      <c r="Q84" s="36"/>
      <c r="R84" s="9" t="s">
        <v>1</v>
      </c>
    </row>
    <row r="85" spans="1:18" ht="7.5" customHeight="1">
      <c r="A85" s="88"/>
      <c r="B85" s="106"/>
      <c r="C85" s="117"/>
      <c r="D85" s="120"/>
      <c r="E85" s="113"/>
      <c r="F85" s="113"/>
      <c r="G85" s="18"/>
      <c r="H85" s="18"/>
      <c r="I85" s="18"/>
      <c r="J85" s="18"/>
      <c r="K85" s="18"/>
      <c r="L85" s="18"/>
      <c r="M85" s="18"/>
      <c r="N85" s="18"/>
      <c r="O85" s="18"/>
      <c r="P85" s="35"/>
      <c r="Q85" s="36"/>
      <c r="R85" s="9" t="s">
        <v>1</v>
      </c>
    </row>
    <row r="86" spans="1:18" ht="7.5" customHeight="1">
      <c r="A86" s="89"/>
      <c r="B86" s="106"/>
      <c r="C86" s="118"/>
      <c r="D86" s="121"/>
      <c r="E86" s="23"/>
      <c r="F86" s="23"/>
      <c r="G86" s="27"/>
      <c r="H86" s="27"/>
      <c r="I86" s="27"/>
      <c r="J86" s="27"/>
      <c r="K86" s="27"/>
      <c r="L86" s="27"/>
      <c r="M86" s="27"/>
      <c r="N86" s="27"/>
      <c r="O86" s="27"/>
      <c r="P86" s="114"/>
      <c r="Q86" s="115"/>
      <c r="R86" s="9" t="s">
        <v>1</v>
      </c>
    </row>
    <row r="87" spans="1:18" ht="17.25" customHeight="1">
      <c r="A87" s="87">
        <v>26</v>
      </c>
      <c r="B87" s="90" t="s">
        <v>18</v>
      </c>
      <c r="C87" s="93" t="s">
        <v>178</v>
      </c>
      <c r="D87" s="96" t="s">
        <v>25</v>
      </c>
      <c r="E87" s="99" t="s">
        <v>230</v>
      </c>
      <c r="F87" s="100"/>
      <c r="G87" s="13" t="s">
        <v>25</v>
      </c>
      <c r="H87" s="14"/>
      <c r="I87" s="15"/>
      <c r="J87" s="13" t="s">
        <v>34</v>
      </c>
      <c r="K87" s="14" t="s">
        <v>78</v>
      </c>
      <c r="L87" s="15" t="s">
        <v>164</v>
      </c>
      <c r="M87" s="13" t="s">
        <v>30</v>
      </c>
      <c r="N87" s="14" t="s">
        <v>80</v>
      </c>
      <c r="O87" s="15"/>
      <c r="P87" s="43">
        <v>739.61189999999988</v>
      </c>
      <c r="Q87" s="16" t="s">
        <v>19</v>
      </c>
      <c r="R87" s="9" t="s">
        <v>1</v>
      </c>
    </row>
    <row r="88" spans="1:18" ht="17.25" customHeight="1">
      <c r="A88" s="88"/>
      <c r="B88" s="91"/>
      <c r="C88" s="94"/>
      <c r="D88" s="97"/>
      <c r="E88" s="102" t="s">
        <v>231</v>
      </c>
      <c r="F88" s="103"/>
      <c r="G88" s="17" t="s">
        <v>144</v>
      </c>
      <c r="H88" s="18"/>
      <c r="I88" s="19"/>
      <c r="J88" s="17" t="s">
        <v>28</v>
      </c>
      <c r="K88" s="18" t="s">
        <v>27</v>
      </c>
      <c r="L88" s="19"/>
      <c r="M88" s="17" t="s">
        <v>173</v>
      </c>
      <c r="N88" s="18" t="s">
        <v>60</v>
      </c>
      <c r="O88" s="19"/>
      <c r="P88" s="43">
        <v>27.680520000000005</v>
      </c>
      <c r="Q88" s="20" t="s">
        <v>21</v>
      </c>
      <c r="R88" s="9" t="s">
        <v>1</v>
      </c>
    </row>
    <row r="89" spans="1:18" ht="17.25" customHeight="1">
      <c r="A89" s="88"/>
      <c r="B89" s="91"/>
      <c r="C89" s="94"/>
      <c r="D89" s="97"/>
      <c r="E89" s="102" t="s">
        <v>232</v>
      </c>
      <c r="F89" s="103"/>
      <c r="G89" s="17" t="s">
        <v>26</v>
      </c>
      <c r="H89" s="18"/>
      <c r="I89" s="19"/>
      <c r="J89" s="17" t="s">
        <v>33</v>
      </c>
      <c r="K89" s="18" t="s">
        <v>117</v>
      </c>
      <c r="L89" s="19"/>
      <c r="M89" s="17" t="s">
        <v>80</v>
      </c>
      <c r="N89" s="18"/>
      <c r="O89" s="19"/>
      <c r="P89" s="43">
        <v>29.034769999999995</v>
      </c>
      <c r="Q89" s="20" t="s">
        <v>21</v>
      </c>
      <c r="R89" s="9" t="s">
        <v>1</v>
      </c>
    </row>
    <row r="90" spans="1:18" ht="17.25" customHeight="1">
      <c r="A90" s="89"/>
      <c r="B90" s="92"/>
      <c r="C90" s="95"/>
      <c r="D90" s="98"/>
      <c r="E90" s="23" t="s">
        <v>182</v>
      </c>
      <c r="F90" s="23" t="s">
        <v>182</v>
      </c>
      <c r="G90" s="26" t="s">
        <v>38</v>
      </c>
      <c r="H90" s="27"/>
      <c r="I90" s="29"/>
      <c r="J90" s="26" t="s">
        <v>65</v>
      </c>
      <c r="K90" s="27" t="s">
        <v>116</v>
      </c>
      <c r="L90" s="29"/>
      <c r="M90" s="26" t="s">
        <v>71</v>
      </c>
      <c r="N90" s="27"/>
      <c r="O90" s="29"/>
      <c r="P90" s="104" t="s">
        <v>182</v>
      </c>
      <c r="Q90" s="105"/>
      <c r="R90" s="9" t="s">
        <v>1</v>
      </c>
    </row>
    <row r="91" spans="1:18" ht="17.25" customHeight="1">
      <c r="A91" s="87">
        <v>27</v>
      </c>
      <c r="B91" s="106" t="s">
        <v>22</v>
      </c>
      <c r="C91" s="93" t="s">
        <v>221</v>
      </c>
      <c r="D91" s="96" t="s">
        <v>25</v>
      </c>
      <c r="E91" s="99" t="s">
        <v>233</v>
      </c>
      <c r="F91" s="100"/>
      <c r="G91" s="13" t="s">
        <v>25</v>
      </c>
      <c r="H91" s="14" t="s">
        <v>119</v>
      </c>
      <c r="I91" s="15"/>
      <c r="J91" s="13" t="s">
        <v>133</v>
      </c>
      <c r="K91" s="14" t="s">
        <v>33</v>
      </c>
      <c r="L91" s="15"/>
      <c r="M91" s="13" t="s">
        <v>66</v>
      </c>
      <c r="N91" s="14" t="s">
        <v>60</v>
      </c>
      <c r="O91" s="15"/>
      <c r="P91" s="43">
        <v>612</v>
      </c>
      <c r="Q91" s="16" t="s">
        <v>19</v>
      </c>
      <c r="R91" s="9" t="s">
        <v>1</v>
      </c>
    </row>
    <row r="92" spans="1:18" ht="17.25" customHeight="1">
      <c r="A92" s="88"/>
      <c r="B92" s="106"/>
      <c r="C92" s="94"/>
      <c r="D92" s="97"/>
      <c r="E92" s="102" t="s">
        <v>234</v>
      </c>
      <c r="F92" s="103"/>
      <c r="G92" s="17" t="s">
        <v>52</v>
      </c>
      <c r="H92" s="18" t="s">
        <v>59</v>
      </c>
      <c r="I92" s="19"/>
      <c r="J92" s="17" t="s">
        <v>27</v>
      </c>
      <c r="K92" s="18" t="s">
        <v>145</v>
      </c>
      <c r="L92" s="19"/>
      <c r="M92" s="17" t="s">
        <v>41</v>
      </c>
      <c r="N92" s="18" t="s">
        <v>257</v>
      </c>
      <c r="O92" s="19"/>
      <c r="P92" s="43">
        <v>26</v>
      </c>
      <c r="Q92" s="20" t="s">
        <v>21</v>
      </c>
      <c r="R92" s="9" t="s">
        <v>1</v>
      </c>
    </row>
    <row r="93" spans="1:18" ht="17.25" customHeight="1">
      <c r="A93" s="88"/>
      <c r="B93" s="106"/>
      <c r="C93" s="94"/>
      <c r="D93" s="97"/>
      <c r="E93" s="102" t="s">
        <v>252</v>
      </c>
      <c r="F93" s="103"/>
      <c r="G93" s="17" t="s">
        <v>43</v>
      </c>
      <c r="H93" s="18" t="s">
        <v>256</v>
      </c>
      <c r="I93" s="19"/>
      <c r="J93" s="17" t="s">
        <v>39</v>
      </c>
      <c r="K93" s="18"/>
      <c r="L93" s="19"/>
      <c r="M93" s="17" t="s">
        <v>137</v>
      </c>
      <c r="N93" s="18"/>
      <c r="O93" s="19"/>
      <c r="P93" s="43">
        <v>25</v>
      </c>
      <c r="Q93" s="20" t="s">
        <v>21</v>
      </c>
      <c r="R93" s="9" t="s">
        <v>1</v>
      </c>
    </row>
    <row r="94" spans="1:18" ht="17.25" customHeight="1">
      <c r="A94" s="89"/>
      <c r="B94" s="106"/>
      <c r="C94" s="95"/>
      <c r="D94" s="98"/>
      <c r="E94" s="24" t="s">
        <v>182</v>
      </c>
      <c r="F94" s="25" t="s">
        <v>182</v>
      </c>
      <c r="G94" s="26" t="s">
        <v>55</v>
      </c>
      <c r="H94" s="27" t="s">
        <v>252</v>
      </c>
      <c r="I94" s="29"/>
      <c r="J94" s="26" t="s">
        <v>73</v>
      </c>
      <c r="K94" s="27"/>
      <c r="L94" s="29"/>
      <c r="M94" s="26" t="s">
        <v>48</v>
      </c>
      <c r="N94" s="27"/>
      <c r="O94" s="29"/>
      <c r="P94" s="122" t="s">
        <v>182</v>
      </c>
      <c r="Q94" s="122"/>
      <c r="R94" s="9" t="s">
        <v>1</v>
      </c>
    </row>
    <row r="95" spans="1:18" ht="17.25" customHeight="1">
      <c r="A95" s="87">
        <v>28</v>
      </c>
      <c r="B95" s="106" t="s">
        <v>23</v>
      </c>
      <c r="C95" s="93" t="s">
        <v>178</v>
      </c>
      <c r="D95" s="96" t="s">
        <v>25</v>
      </c>
      <c r="E95" s="99" t="s">
        <v>236</v>
      </c>
      <c r="F95" s="100"/>
      <c r="G95" s="13" t="s">
        <v>25</v>
      </c>
      <c r="H95" s="14" t="s">
        <v>43</v>
      </c>
      <c r="I95" s="15"/>
      <c r="J95" s="13" t="s">
        <v>28</v>
      </c>
      <c r="K95" s="14" t="s">
        <v>27</v>
      </c>
      <c r="L95" s="15" t="s">
        <v>108</v>
      </c>
      <c r="M95" s="13" t="s">
        <v>30</v>
      </c>
      <c r="N95" s="14" t="s">
        <v>71</v>
      </c>
      <c r="O95" s="15"/>
      <c r="P95" s="43">
        <v>721.24310000000025</v>
      </c>
      <c r="Q95" s="16" t="s">
        <v>19</v>
      </c>
      <c r="R95" s="9" t="s">
        <v>1</v>
      </c>
    </row>
    <row r="96" spans="1:18" ht="17.25" customHeight="1">
      <c r="A96" s="88"/>
      <c r="B96" s="106"/>
      <c r="C96" s="94"/>
      <c r="D96" s="97"/>
      <c r="E96" s="102" t="s">
        <v>237</v>
      </c>
      <c r="F96" s="103"/>
      <c r="G96" s="17" t="s">
        <v>38</v>
      </c>
      <c r="H96" s="18" t="s">
        <v>77</v>
      </c>
      <c r="I96" s="19"/>
      <c r="J96" s="17" t="s">
        <v>34</v>
      </c>
      <c r="K96" s="18" t="s">
        <v>161</v>
      </c>
      <c r="L96" s="19"/>
      <c r="M96" s="17" t="s">
        <v>37</v>
      </c>
      <c r="N96" s="18" t="s">
        <v>80</v>
      </c>
      <c r="O96" s="19"/>
      <c r="P96" s="43">
        <v>28.43036</v>
      </c>
      <c r="Q96" s="20" t="s">
        <v>21</v>
      </c>
      <c r="R96" s="9" t="s">
        <v>1</v>
      </c>
    </row>
    <row r="97" spans="1:18" ht="17.25" customHeight="1">
      <c r="A97" s="88"/>
      <c r="B97" s="106"/>
      <c r="C97" s="94"/>
      <c r="D97" s="97"/>
      <c r="E97" s="102" t="s">
        <v>238</v>
      </c>
      <c r="F97" s="103"/>
      <c r="G97" s="17" t="s">
        <v>59</v>
      </c>
      <c r="H97" s="18" t="s">
        <v>32</v>
      </c>
      <c r="I97" s="19"/>
      <c r="J97" s="17" t="s">
        <v>33</v>
      </c>
      <c r="K97" s="18" t="s">
        <v>84</v>
      </c>
      <c r="L97" s="19"/>
      <c r="M97" s="17" t="s">
        <v>102</v>
      </c>
      <c r="N97" s="18"/>
      <c r="O97" s="19"/>
      <c r="P97" s="43">
        <v>25.853420000000007</v>
      </c>
      <c r="Q97" s="20" t="s">
        <v>21</v>
      </c>
      <c r="R97" s="9" t="s">
        <v>1</v>
      </c>
    </row>
    <row r="98" spans="1:18" ht="17.25" customHeight="1">
      <c r="A98" s="89"/>
      <c r="B98" s="106"/>
      <c r="C98" s="95"/>
      <c r="D98" s="98"/>
      <c r="E98" s="24" t="s">
        <v>182</v>
      </c>
      <c r="F98" s="25" t="s">
        <v>182</v>
      </c>
      <c r="G98" s="26" t="s">
        <v>101</v>
      </c>
      <c r="H98" s="27" t="s">
        <v>50</v>
      </c>
      <c r="I98" s="29"/>
      <c r="J98" s="26" t="s">
        <v>35</v>
      </c>
      <c r="K98" s="27" t="s">
        <v>164</v>
      </c>
      <c r="L98" s="29"/>
      <c r="M98" s="26" t="s">
        <v>41</v>
      </c>
      <c r="N98" s="27"/>
      <c r="O98" s="29"/>
      <c r="P98" s="104" t="s">
        <v>182</v>
      </c>
      <c r="Q98" s="105"/>
      <c r="R98" s="9" t="s">
        <v>1</v>
      </c>
    </row>
    <row r="99" spans="1:18" ht="17.25" customHeight="1">
      <c r="A99" s="87">
        <v>29</v>
      </c>
      <c r="B99" s="106" t="s">
        <v>24</v>
      </c>
      <c r="C99" s="93" t="s">
        <v>178</v>
      </c>
      <c r="D99" s="96" t="s">
        <v>25</v>
      </c>
      <c r="E99" s="99" t="s">
        <v>239</v>
      </c>
      <c r="F99" s="100"/>
      <c r="G99" s="13" t="s">
        <v>25</v>
      </c>
      <c r="H99" s="14" t="s">
        <v>38</v>
      </c>
      <c r="I99" s="15"/>
      <c r="J99" s="13" t="s">
        <v>78</v>
      </c>
      <c r="K99" s="14" t="s">
        <v>146</v>
      </c>
      <c r="L99" s="15" t="s">
        <v>147</v>
      </c>
      <c r="M99" s="13" t="s">
        <v>30</v>
      </c>
      <c r="N99" s="14" t="s">
        <v>80</v>
      </c>
      <c r="O99" s="15"/>
      <c r="P99" s="43">
        <v>586.59709999999995</v>
      </c>
      <c r="Q99" s="16" t="s">
        <v>19</v>
      </c>
      <c r="R99" s="9" t="s">
        <v>1</v>
      </c>
    </row>
    <row r="100" spans="1:18" ht="17.25" customHeight="1">
      <c r="A100" s="88"/>
      <c r="B100" s="106"/>
      <c r="C100" s="94"/>
      <c r="D100" s="97"/>
      <c r="E100" s="102" t="s">
        <v>240</v>
      </c>
      <c r="F100" s="103"/>
      <c r="G100" s="17" t="s">
        <v>148</v>
      </c>
      <c r="H100" s="18"/>
      <c r="I100" s="19"/>
      <c r="J100" s="17" t="s">
        <v>33</v>
      </c>
      <c r="K100" s="18" t="s">
        <v>84</v>
      </c>
      <c r="L100" s="19"/>
      <c r="M100" s="17" t="s">
        <v>37</v>
      </c>
      <c r="N100" s="18" t="s">
        <v>173</v>
      </c>
      <c r="O100" s="19"/>
      <c r="P100" s="43">
        <v>24.041340000000002</v>
      </c>
      <c r="Q100" s="20" t="s">
        <v>21</v>
      </c>
      <c r="R100" s="9" t="s">
        <v>1</v>
      </c>
    </row>
    <row r="101" spans="1:18" ht="17.25" customHeight="1">
      <c r="A101" s="88"/>
      <c r="B101" s="106"/>
      <c r="C101" s="94"/>
      <c r="D101" s="97"/>
      <c r="E101" s="102" t="s">
        <v>241</v>
      </c>
      <c r="F101" s="103"/>
      <c r="G101" s="17" t="s">
        <v>59</v>
      </c>
      <c r="H101" s="18"/>
      <c r="I101" s="19"/>
      <c r="J101" s="17" t="s">
        <v>79</v>
      </c>
      <c r="K101" s="18" t="s">
        <v>117</v>
      </c>
      <c r="L101" s="19"/>
      <c r="M101" s="17" t="s">
        <v>41</v>
      </c>
      <c r="N101" s="18"/>
      <c r="O101" s="19"/>
      <c r="P101" s="43">
        <v>14.545509999999997</v>
      </c>
      <c r="Q101" s="20" t="s">
        <v>21</v>
      </c>
      <c r="R101" s="9" t="s">
        <v>1</v>
      </c>
    </row>
    <row r="102" spans="1:18" ht="17.25" customHeight="1">
      <c r="A102" s="89"/>
      <c r="B102" s="106"/>
      <c r="C102" s="95"/>
      <c r="D102" s="98"/>
      <c r="E102" s="24" t="s">
        <v>182</v>
      </c>
      <c r="F102" s="25" t="s">
        <v>182</v>
      </c>
      <c r="G102" s="26" t="s">
        <v>149</v>
      </c>
      <c r="H102" s="27"/>
      <c r="I102" s="29"/>
      <c r="J102" s="26" t="s">
        <v>128</v>
      </c>
      <c r="K102" s="27" t="s">
        <v>108</v>
      </c>
      <c r="L102" s="29"/>
      <c r="M102" s="26" t="s">
        <v>71</v>
      </c>
      <c r="N102" s="27"/>
      <c r="O102" s="29"/>
      <c r="P102" s="122" t="s">
        <v>182</v>
      </c>
      <c r="Q102" s="122"/>
      <c r="R102" s="9" t="s">
        <v>1</v>
      </c>
    </row>
    <row r="103" spans="1:18" ht="17.25" customHeight="1">
      <c r="A103" s="87">
        <v>30</v>
      </c>
      <c r="B103" s="90" t="s">
        <v>42</v>
      </c>
      <c r="C103" s="93" t="s">
        <v>199</v>
      </c>
      <c r="D103" s="96" t="s">
        <v>25</v>
      </c>
      <c r="E103" s="99" t="s">
        <v>242</v>
      </c>
      <c r="F103" s="100"/>
      <c r="G103" s="37" t="s">
        <v>25</v>
      </c>
      <c r="H103" s="22"/>
      <c r="I103" s="21"/>
      <c r="J103" s="37" t="s">
        <v>150</v>
      </c>
      <c r="K103" s="22" t="s">
        <v>33</v>
      </c>
      <c r="L103" s="21" t="s">
        <v>108</v>
      </c>
      <c r="M103" s="37" t="s">
        <v>89</v>
      </c>
      <c r="N103" s="22" t="s">
        <v>151</v>
      </c>
      <c r="O103" s="21"/>
      <c r="P103" s="43">
        <v>698.92690000000005</v>
      </c>
      <c r="Q103" s="16" t="s">
        <v>19</v>
      </c>
      <c r="R103" s="9" t="s">
        <v>1</v>
      </c>
    </row>
    <row r="104" spans="1:18" ht="17.25" customHeight="1">
      <c r="A104" s="88"/>
      <c r="B104" s="91"/>
      <c r="C104" s="94"/>
      <c r="D104" s="97"/>
      <c r="E104" s="102" t="s">
        <v>243</v>
      </c>
      <c r="F104" s="103"/>
      <c r="G104" s="37" t="s">
        <v>38</v>
      </c>
      <c r="H104" s="22"/>
      <c r="I104" s="21"/>
      <c r="J104" s="37" t="s">
        <v>152</v>
      </c>
      <c r="K104" s="22" t="s">
        <v>36</v>
      </c>
      <c r="L104" s="21"/>
      <c r="M104" s="37" t="s">
        <v>80</v>
      </c>
      <c r="N104" s="22" t="s">
        <v>153</v>
      </c>
      <c r="O104" s="21"/>
      <c r="P104" s="43">
        <v>26.292860000000008</v>
      </c>
      <c r="Q104" s="20" t="s">
        <v>21</v>
      </c>
      <c r="R104" s="9" t="s">
        <v>1</v>
      </c>
    </row>
    <row r="105" spans="1:18" ht="17.25" customHeight="1">
      <c r="A105" s="88"/>
      <c r="B105" s="91"/>
      <c r="C105" s="94"/>
      <c r="D105" s="97"/>
      <c r="E105" s="102" t="s">
        <v>244</v>
      </c>
      <c r="F105" s="103"/>
      <c r="G105" s="37" t="s">
        <v>43</v>
      </c>
      <c r="H105" s="22"/>
      <c r="I105" s="21"/>
      <c r="J105" s="37" t="s">
        <v>164</v>
      </c>
      <c r="K105" s="22" t="s">
        <v>83</v>
      </c>
      <c r="L105" s="21"/>
      <c r="M105" s="37" t="s">
        <v>71</v>
      </c>
      <c r="N105" s="22"/>
      <c r="O105" s="21"/>
      <c r="P105" s="43">
        <v>23.75827</v>
      </c>
      <c r="Q105" s="20" t="s">
        <v>21</v>
      </c>
      <c r="R105" s="9" t="s">
        <v>1</v>
      </c>
    </row>
    <row r="106" spans="1:18" ht="17.25" customHeight="1">
      <c r="A106" s="89"/>
      <c r="B106" s="92"/>
      <c r="C106" s="95"/>
      <c r="D106" s="98"/>
      <c r="E106" s="24" t="s">
        <v>182</v>
      </c>
      <c r="F106" s="25" t="s">
        <v>182</v>
      </c>
      <c r="G106" s="38" t="s">
        <v>59</v>
      </c>
      <c r="H106" s="28"/>
      <c r="I106" s="30"/>
      <c r="J106" s="38" t="s">
        <v>65</v>
      </c>
      <c r="K106" s="28" t="s">
        <v>154</v>
      </c>
      <c r="L106" s="30"/>
      <c r="M106" s="38" t="s">
        <v>60</v>
      </c>
      <c r="N106" s="28"/>
      <c r="O106" s="30"/>
      <c r="P106" s="122" t="s">
        <v>182</v>
      </c>
      <c r="Q106" s="122"/>
      <c r="R106" s="9" t="s">
        <v>1</v>
      </c>
    </row>
    <row r="107" spans="1:18" ht="17.25" hidden="1" customHeight="1">
      <c r="A107" s="87" t="str">
        <f>IF([1]人数!$F37=0," ",[1]人数!$F37)</f>
        <v xml:space="preserve"> </v>
      </c>
      <c r="B107" s="90" t="s">
        <v>18</v>
      </c>
      <c r="C107" s="93" t="str">
        <f>IF(ISERROR(VLOOKUP(1,[1]作成!$H$1331:$K$1377,3,FALSE))," ",VLOOKUP(1,[1]作成!$H$1331:$K$1377,3,FALSE))</f>
        <v xml:space="preserve"> </v>
      </c>
      <c r="D107" s="96" t="str">
        <f>IF(ISERROR(VLOOKUP(2,[1]作成!$H$1377:$K$1431,4,FALSE))," ",VLOOKUP(2,[1]作成!$H$1377:$K$1431,4,FALSE))</f>
        <v xml:space="preserve"> </v>
      </c>
      <c r="E107" s="99" t="str">
        <f>IF(ISERROR(VLOOKUP(3,[1]作成!$H$1331:$K$1377,3,FALSE))," ",VLOOKUP(3,[1]作成!$H$1331:$K$1377,3,FALSE))</f>
        <v xml:space="preserve"> </v>
      </c>
      <c r="F107" s="100"/>
      <c r="G107" s="39"/>
      <c r="H107" s="40"/>
      <c r="I107" s="31"/>
      <c r="J107" s="39"/>
      <c r="K107" s="40"/>
      <c r="L107" s="31"/>
      <c r="M107" s="39"/>
      <c r="N107" s="40"/>
      <c r="O107" s="31"/>
      <c r="P107" s="43" t="str">
        <f>IF([1]計算!U31=0," ",[1]計算!U31)</f>
        <v xml:space="preserve"> </v>
      </c>
      <c r="Q107" s="16" t="s">
        <v>19</v>
      </c>
    </row>
    <row r="108" spans="1:18" ht="17.25" hidden="1" customHeight="1">
      <c r="A108" s="88"/>
      <c r="B108" s="91"/>
      <c r="C108" s="94"/>
      <c r="D108" s="97"/>
      <c r="E108" s="102" t="str">
        <f>IF(ISERROR(VLOOKUP(4,[1]作成!$H$1331:$K$1377,3,FALSE))," ",VLOOKUP(4,[1]作成!$H$1331:$K$1377,3,FALSE))</f>
        <v>はるさめスープ</v>
      </c>
      <c r="F108" s="103"/>
      <c r="G108" s="37"/>
      <c r="H108" s="22"/>
      <c r="I108" s="21"/>
      <c r="J108" s="37"/>
      <c r="K108" s="22"/>
      <c r="L108" s="21"/>
      <c r="M108" s="37"/>
      <c r="N108" s="22"/>
      <c r="O108" s="21"/>
      <c r="P108" s="43" t="str">
        <f>IF([1]計算!X31=0," ",[1]計算!X31)</f>
        <v xml:space="preserve"> </v>
      </c>
      <c r="Q108" s="20" t="s">
        <v>21</v>
      </c>
    </row>
    <row r="109" spans="1:18" ht="17.25" hidden="1" customHeight="1">
      <c r="A109" s="88"/>
      <c r="B109" s="91"/>
      <c r="C109" s="94"/>
      <c r="D109" s="97"/>
      <c r="E109" s="102" t="str">
        <f>IF(ISERROR(VLOOKUP(5,[1]作成!$H$1331:$K$1377,3,FALSE))," ",VLOOKUP(5,[1]作成!$H$1331:$K$1377,3,FALSE))</f>
        <v>プチシュークリーム</v>
      </c>
      <c r="F109" s="103"/>
      <c r="G109" s="37"/>
      <c r="H109" s="22"/>
      <c r="I109" s="21"/>
      <c r="J109" s="37"/>
      <c r="K109" s="22"/>
      <c r="L109" s="21"/>
      <c r="M109" s="37"/>
      <c r="N109" s="22"/>
      <c r="O109" s="21"/>
      <c r="P109" s="43" t="str">
        <f>IF([1]計算!Z31=0," ",[1]計算!Z31)</f>
        <v xml:space="preserve"> </v>
      </c>
      <c r="Q109" s="20" t="s">
        <v>21</v>
      </c>
    </row>
    <row r="110" spans="1:18" ht="17.25" hidden="1" customHeight="1">
      <c r="A110" s="89"/>
      <c r="B110" s="92"/>
      <c r="C110" s="95"/>
      <c r="D110" s="98"/>
      <c r="E110" s="24" t="str">
        <f>IF(ISERROR(VLOOKUP(6,[1]作成!$H$1331:$K$1377,3,FALSE))," ",VLOOKUP(6,[1]作成!$H$1331:$K$1377,3,FALSE))</f>
        <v xml:space="preserve"> </v>
      </c>
      <c r="F110" s="25" t="str">
        <f>IF(ISERROR(VLOOKUP(7,[1]作成!$H$1331:$K$1377,3,FALSE))," ",VLOOKUP(7,[1]作成!$H$1331:$K$1377,3,FALSE))</f>
        <v xml:space="preserve"> </v>
      </c>
      <c r="G110" s="38"/>
      <c r="H110" s="28"/>
      <c r="I110" s="30"/>
      <c r="J110" s="38"/>
      <c r="K110" s="28"/>
      <c r="L110" s="30"/>
      <c r="M110" s="38"/>
      <c r="N110" s="28"/>
      <c r="O110" s="30"/>
      <c r="P110" s="122" t="str">
        <f>IF([1]人数!I37=0," ",[1]人数!I37)</f>
        <v xml:space="preserve"> </v>
      </c>
      <c r="Q110" s="122"/>
    </row>
    <row r="111" spans="1:18" ht="15.95" customHeight="1">
      <c r="A111" s="9"/>
      <c r="B111" s="9" t="s">
        <v>155</v>
      </c>
      <c r="C111" s="41"/>
      <c r="D111" s="9"/>
      <c r="E111" s="9"/>
      <c r="F111" s="9"/>
      <c r="P111" s="9"/>
      <c r="Q111" s="9"/>
      <c r="R111" s="9" t="s">
        <v>1</v>
      </c>
    </row>
    <row r="112" spans="1:18" ht="15.95" customHeight="1">
      <c r="A112" s="9"/>
      <c r="B112" s="9" t="s">
        <v>156</v>
      </c>
      <c r="C112" s="41"/>
      <c r="D112" s="9"/>
      <c r="E112" s="9"/>
      <c r="F112" s="9"/>
      <c r="L112" s="8" t="s">
        <v>157</v>
      </c>
      <c r="M112" s="8"/>
      <c r="N112" s="8"/>
      <c r="P112" s="9"/>
      <c r="Q112" s="9"/>
      <c r="R112" s="9" t="s">
        <v>1</v>
      </c>
    </row>
    <row r="113" spans="1:18" ht="15.95" customHeight="1">
      <c r="A113" s="9"/>
      <c r="B113" s="9" t="s">
        <v>158</v>
      </c>
      <c r="C113" s="41"/>
      <c r="D113" s="9"/>
      <c r="E113" s="9"/>
      <c r="F113" s="9"/>
      <c r="P113" s="9"/>
      <c r="Q113" s="9"/>
      <c r="R113" s="9" t="s">
        <v>1</v>
      </c>
    </row>
    <row r="114" spans="1:18" ht="15.95" customHeight="1">
      <c r="A114" s="9"/>
      <c r="B114" s="9"/>
      <c r="C114" s="41"/>
      <c r="D114" s="9"/>
      <c r="E114" s="9"/>
      <c r="F114" s="9"/>
      <c r="P114" s="9"/>
      <c r="Q114" s="9"/>
      <c r="R114" s="9" t="s">
        <v>1</v>
      </c>
    </row>
    <row r="115" spans="1:18" ht="15.95" customHeight="1">
      <c r="A115" s="9"/>
      <c r="B115" s="9"/>
      <c r="C115" s="41"/>
      <c r="D115" s="9"/>
      <c r="E115" s="9"/>
      <c r="F115" s="9"/>
      <c r="P115" s="9"/>
      <c r="Q115" s="9"/>
      <c r="R115" s="9" t="s">
        <v>1</v>
      </c>
    </row>
    <row r="116" spans="1:18" ht="15.95" hidden="1" customHeight="1">
      <c r="A116" s="9"/>
      <c r="B116" s="9"/>
      <c r="C116" s="41"/>
      <c r="D116" s="9"/>
      <c r="E116" s="9"/>
      <c r="F116" s="9"/>
      <c r="P116" s="9"/>
      <c r="Q116" s="9"/>
    </row>
    <row r="117" spans="1:18" ht="15.95" hidden="1" customHeight="1">
      <c r="A117" s="9"/>
      <c r="B117" s="9"/>
      <c r="C117" s="41"/>
      <c r="D117" s="9"/>
      <c r="E117" s="9"/>
      <c r="F117" s="9"/>
      <c r="P117" s="9"/>
      <c r="Q117" s="9"/>
    </row>
    <row r="118" spans="1:18" ht="15.95" hidden="1" customHeight="1">
      <c r="A118" s="9"/>
      <c r="B118" s="9"/>
      <c r="C118" s="41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41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41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41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41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41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41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41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41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41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41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41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41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41"/>
      <c r="D131" s="9"/>
      <c r="E131" s="9"/>
      <c r="F131" s="9"/>
      <c r="P131" s="9"/>
      <c r="Q131" s="9"/>
    </row>
    <row r="132" spans="1:17" ht="15.95" hidden="1" customHeight="1">
      <c r="A132" s="9"/>
      <c r="B132" s="9"/>
      <c r="C132" s="41"/>
      <c r="D132" s="9"/>
      <c r="E132" s="9"/>
      <c r="F132" s="9"/>
      <c r="P132" s="9"/>
      <c r="Q132" s="9"/>
    </row>
    <row r="133" spans="1:17"/>
    <row r="134" spans="1:17"/>
  </sheetData>
  <sheetProtection autoFilter="0"/>
  <autoFilter ref="R2:R132">
    <filterColumn colId="0">
      <customFilters>
        <customFilter operator="notEqual" val=" "/>
      </customFilters>
    </filterColumn>
  </autoFilter>
  <mergeCells count="225"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</mergeCells>
  <phoneticPr fontId="3"/>
  <pageMargins left="0.70866141732283472" right="0.31496062992125984" top="0.55118110236220474" bottom="0.35433070866141736" header="0.31496062992125984" footer="0.31496062992125984"/>
  <pageSetup paperSize="9" scale="47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</sheetPr>
  <dimension ref="A1:S134"/>
  <sheetViews>
    <sheetView view="pageBreakPreview" zoomScale="60" zoomScaleNormal="100" workbookViewId="0">
      <selection activeCell="E1" sqref="E1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42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126" customHeight="1">
      <c r="E1" s="44" t="s">
        <v>258</v>
      </c>
    </row>
    <row r="2" spans="1:19" ht="45" customHeight="1">
      <c r="B2" s="2"/>
      <c r="C2" s="3"/>
      <c r="D2" s="4"/>
      <c r="E2" s="5">
        <f>[1]作成!B1</f>
        <v>11</v>
      </c>
      <c r="F2" s="6" t="s">
        <v>0</v>
      </c>
      <c r="G2" s="7"/>
      <c r="H2" s="7"/>
      <c r="I2" s="8"/>
      <c r="O2" s="10"/>
      <c r="P2" s="11" t="s">
        <v>177</v>
      </c>
      <c r="Q2" s="12"/>
      <c r="R2" s="9" t="s">
        <v>1</v>
      </c>
    </row>
    <row r="3" spans="1:19" ht="13.5" customHeight="1">
      <c r="A3" s="45" t="s">
        <v>2</v>
      </c>
      <c r="B3" s="45" t="s">
        <v>3</v>
      </c>
      <c r="C3" s="48" t="s">
        <v>4</v>
      </c>
      <c r="D3" s="49"/>
      <c r="E3" s="49"/>
      <c r="F3" s="50"/>
      <c r="G3" s="54" t="s">
        <v>5</v>
      </c>
      <c r="H3" s="55"/>
      <c r="I3" s="56"/>
      <c r="J3" s="54" t="s">
        <v>6</v>
      </c>
      <c r="K3" s="55"/>
      <c r="L3" s="56"/>
      <c r="M3" s="54" t="s">
        <v>7</v>
      </c>
      <c r="N3" s="55"/>
      <c r="O3" s="56"/>
      <c r="P3" s="60" t="s">
        <v>8</v>
      </c>
      <c r="Q3" s="60"/>
      <c r="R3" s="9" t="s">
        <v>1</v>
      </c>
    </row>
    <row r="4" spans="1:19" ht="13.5" customHeight="1">
      <c r="A4" s="46"/>
      <c r="B4" s="46"/>
      <c r="C4" s="51"/>
      <c r="D4" s="52"/>
      <c r="E4" s="52"/>
      <c r="F4" s="53"/>
      <c r="G4" s="57"/>
      <c r="H4" s="58"/>
      <c r="I4" s="59"/>
      <c r="J4" s="57"/>
      <c r="K4" s="58"/>
      <c r="L4" s="59"/>
      <c r="M4" s="57"/>
      <c r="N4" s="58"/>
      <c r="O4" s="59"/>
      <c r="P4" s="60" t="s">
        <v>9</v>
      </c>
      <c r="Q4" s="60"/>
      <c r="R4" s="9" t="s">
        <v>1</v>
      </c>
    </row>
    <row r="5" spans="1:19" ht="13.5" customHeight="1">
      <c r="A5" s="46"/>
      <c r="B5" s="46"/>
      <c r="C5" s="61" t="s">
        <v>10</v>
      </c>
      <c r="D5" s="63" t="s">
        <v>11</v>
      </c>
      <c r="E5" s="65" t="s">
        <v>12</v>
      </c>
      <c r="F5" s="66"/>
      <c r="G5" s="69" t="s">
        <v>13</v>
      </c>
      <c r="H5" s="70"/>
      <c r="I5" s="71"/>
      <c r="J5" s="75" t="s">
        <v>14</v>
      </c>
      <c r="K5" s="76"/>
      <c r="L5" s="77"/>
      <c r="M5" s="81" t="s">
        <v>15</v>
      </c>
      <c r="N5" s="82"/>
      <c r="O5" s="83"/>
      <c r="P5" s="60" t="s">
        <v>16</v>
      </c>
      <c r="Q5" s="60"/>
      <c r="R5" s="9" t="s">
        <v>1</v>
      </c>
    </row>
    <row r="6" spans="1:19" ht="13.5" customHeight="1">
      <c r="A6" s="47"/>
      <c r="B6" s="47"/>
      <c r="C6" s="62"/>
      <c r="D6" s="64"/>
      <c r="E6" s="67"/>
      <c r="F6" s="68"/>
      <c r="G6" s="72"/>
      <c r="H6" s="73"/>
      <c r="I6" s="74"/>
      <c r="J6" s="78"/>
      <c r="K6" s="79"/>
      <c r="L6" s="80"/>
      <c r="M6" s="84"/>
      <c r="N6" s="85"/>
      <c r="O6" s="86"/>
      <c r="P6" s="60" t="s">
        <v>17</v>
      </c>
      <c r="Q6" s="60"/>
      <c r="R6" s="9" t="s">
        <v>1</v>
      </c>
    </row>
    <row r="7" spans="1:19" ht="17.25" hidden="1" customHeight="1">
      <c r="A7" s="87" t="str">
        <f>IF([1]人数!$F12=0," ",[1]人数!$F12)</f>
        <v xml:space="preserve"> </v>
      </c>
      <c r="B7" s="90" t="s">
        <v>18</v>
      </c>
      <c r="C7" s="93" t="str">
        <f>IF(ISERROR(VLOOKUP(1,[1]作成!$H$2:$K$56,3,FALSE))," ",VLOOKUP(1,[1]作成!$H$2:$K$56,3,FALSE))</f>
        <v xml:space="preserve"> </v>
      </c>
      <c r="D7" s="96" t="str">
        <f>IF(ISERROR(VLOOKUP(2,[1]作成!$H$2:$K$56,4,FALSE))," ",VLOOKUP(2,[1]作成!$H$2:$K$56,4,FALSE))</f>
        <v xml:space="preserve"> </v>
      </c>
      <c r="E7" s="99" t="str">
        <f>IF(ISERROR(VLOOKUP(3,[1]作成!$H$2:$K$56,3,FALSE))," ",VLOOKUP(3,[1]作成!$H$2:$K$56,3,FALSE))</f>
        <v xml:space="preserve"> </v>
      </c>
      <c r="F7" s="100"/>
      <c r="G7" s="13"/>
      <c r="H7" s="14"/>
      <c r="I7" s="15"/>
      <c r="J7" s="13"/>
      <c r="K7" s="14"/>
      <c r="L7" s="15"/>
      <c r="M7" s="14"/>
      <c r="N7" s="14"/>
      <c r="O7" s="14"/>
      <c r="P7" s="43" t="str">
        <f>IF([1]計算!U6=0," ",[1]計算!U6)</f>
        <v xml:space="preserve"> </v>
      </c>
      <c r="Q7" s="16" t="s">
        <v>19</v>
      </c>
      <c r="S7" s="101" t="s">
        <v>20</v>
      </c>
    </row>
    <row r="8" spans="1:19" ht="17.25" hidden="1" customHeight="1">
      <c r="A8" s="88"/>
      <c r="B8" s="91"/>
      <c r="C8" s="94"/>
      <c r="D8" s="97"/>
      <c r="E8" s="102" t="str">
        <f>IF(ISERROR(VLOOKUP(4,[1]作成!$H$2:$K$56,3,FALSE))," ",VLOOKUP(4,[1]作成!$H$2:$K$56,3,FALSE))</f>
        <v xml:space="preserve"> </v>
      </c>
      <c r="F8" s="103"/>
      <c r="G8" s="17"/>
      <c r="H8" s="18"/>
      <c r="I8" s="19"/>
      <c r="J8" s="17"/>
      <c r="K8" s="18"/>
      <c r="L8" s="19"/>
      <c r="M8" s="18"/>
      <c r="N8" s="18"/>
      <c r="O8" s="18"/>
      <c r="P8" s="43" t="str">
        <f>IF([1]計算!X6=0," ",[1]計算!X6)</f>
        <v xml:space="preserve"> </v>
      </c>
      <c r="Q8" s="20" t="s">
        <v>21</v>
      </c>
      <c r="S8" s="101"/>
    </row>
    <row r="9" spans="1:19" ht="17.25" hidden="1" customHeight="1">
      <c r="A9" s="88"/>
      <c r="B9" s="91"/>
      <c r="C9" s="94"/>
      <c r="D9" s="97"/>
      <c r="E9" s="102" t="str">
        <f>IF(ISERROR(VLOOKUP(5,[1]作成!$H$2:$K$56,3,FALSE))," ",VLOOKUP(5,[1]作成!$H$2:$K$56,3,FALSE))</f>
        <v xml:space="preserve"> </v>
      </c>
      <c r="F9" s="103"/>
      <c r="G9" s="17"/>
      <c r="H9" s="18"/>
      <c r="I9" s="19"/>
      <c r="J9" s="17"/>
      <c r="K9" s="18"/>
      <c r="L9" s="21"/>
      <c r="M9" s="18"/>
      <c r="N9" s="18"/>
      <c r="O9" s="22"/>
      <c r="P9" s="43" t="str">
        <f>IF([1]計算!Z6=0," ",[1]計算!Z6)</f>
        <v xml:space="preserve"> </v>
      </c>
      <c r="Q9" s="20" t="s">
        <v>21</v>
      </c>
      <c r="S9" s="101"/>
    </row>
    <row r="10" spans="1:19" ht="17.25" hidden="1" customHeight="1">
      <c r="A10" s="89"/>
      <c r="B10" s="92"/>
      <c r="C10" s="95"/>
      <c r="D10" s="98"/>
      <c r="E10" s="23" t="str">
        <f>IF(ISERROR(VLOOKUP(6,[1]作成!$H$2:$K$56,3,FALSE))," ",VLOOKUP(6,[1]作成!$H$2:$K$56,3,FALSE))</f>
        <v xml:space="preserve"> </v>
      </c>
      <c r="F10" s="23" t="str">
        <f>IF(ISERROR(VLOOKUP(7,[1]作成!$H$2:$K$56,3,FALSE))," ",VLOOKUP(7,[1]作成!$H$2:$K$56,3,FALSE))</f>
        <v xml:space="preserve"> </v>
      </c>
      <c r="G10" s="17"/>
      <c r="H10" s="18"/>
      <c r="I10" s="21"/>
      <c r="J10" s="17"/>
      <c r="K10" s="18"/>
      <c r="L10" s="21"/>
      <c r="M10" s="18"/>
      <c r="N10" s="18"/>
      <c r="O10" s="22"/>
      <c r="P10" s="104" t="str">
        <f>IF([1]人数!I12=0," ",[1]人数!I12)</f>
        <v xml:space="preserve"> </v>
      </c>
      <c r="Q10" s="105"/>
      <c r="S10" s="101"/>
    </row>
    <row r="11" spans="1:19" ht="17.25" hidden="1" customHeight="1">
      <c r="A11" s="87" t="str">
        <f>IF([1]人数!$F13=0," ",[1]人数!$F13)</f>
        <v xml:space="preserve"> </v>
      </c>
      <c r="B11" s="106" t="s">
        <v>22</v>
      </c>
      <c r="C11" s="93" t="str">
        <f>IF(ISERROR(VLOOKUP(1,[1]作成!$H$57:$K$111,3,FALSE))," ",VLOOKUP(1,[1]作成!$H$57:$K$111,3,FALSE))</f>
        <v xml:space="preserve"> </v>
      </c>
      <c r="D11" s="96" t="str">
        <f>IF(ISERROR(VLOOKUP(2,[1]作成!$H$57:$K$111,4,FALSE))," ",VLOOKUP(2,[1]作成!$H$57:$K$111,4,FALSE))</f>
        <v xml:space="preserve"> </v>
      </c>
      <c r="E11" s="99" t="str">
        <f>IF(ISERROR(VLOOKUP(3,[1]作成!$H$57:$K$111,3,FALSE))," ",VLOOKUP(3,[1]作成!$H$57:$K$111,3,FALSE))</f>
        <v xml:space="preserve"> </v>
      </c>
      <c r="F11" s="100"/>
      <c r="G11" s="13"/>
      <c r="H11" s="14"/>
      <c r="I11" s="14"/>
      <c r="J11" s="13"/>
      <c r="K11" s="14"/>
      <c r="L11" s="15"/>
      <c r="M11" s="14"/>
      <c r="N11" s="14"/>
      <c r="O11" s="15"/>
      <c r="P11" s="43" t="str">
        <f>IF([1]計算!U7=0," ",[1]計算!U7)</f>
        <v xml:space="preserve"> </v>
      </c>
      <c r="Q11" s="16" t="s">
        <v>19</v>
      </c>
      <c r="S11" s="101"/>
    </row>
    <row r="12" spans="1:19" ht="17.25" hidden="1" customHeight="1">
      <c r="A12" s="88"/>
      <c r="B12" s="106"/>
      <c r="C12" s="94"/>
      <c r="D12" s="97"/>
      <c r="E12" s="102" t="str">
        <f>IF(ISERROR(VLOOKUP(4,[1]作成!$H$57:$K$111,3,FALSE))," ",VLOOKUP(4,[1]作成!$H$57:$K$111,3,FALSE))</f>
        <v xml:space="preserve"> </v>
      </c>
      <c r="F12" s="103"/>
      <c r="G12" s="17"/>
      <c r="H12" s="18"/>
      <c r="I12" s="22"/>
      <c r="J12" s="17"/>
      <c r="K12" s="18"/>
      <c r="L12" s="19"/>
      <c r="M12" s="18"/>
      <c r="N12" s="18"/>
      <c r="O12" s="19"/>
      <c r="P12" s="43" t="str">
        <f>IF([1]計算!X7=0," ",[1]計算!X7)</f>
        <v xml:space="preserve"> </v>
      </c>
      <c r="Q12" s="20" t="s">
        <v>21</v>
      </c>
      <c r="S12" s="101"/>
    </row>
    <row r="13" spans="1:19" ht="17.25" hidden="1" customHeight="1">
      <c r="A13" s="88"/>
      <c r="B13" s="106"/>
      <c r="C13" s="94"/>
      <c r="D13" s="97"/>
      <c r="E13" s="102" t="str">
        <f>IF(ISERROR(VLOOKUP(5,[1]作成!$H$57:$K$111,3,FALSE))," ",VLOOKUP(5,[1]作成!$H$57:$K$111,3,FALSE))</f>
        <v xml:space="preserve"> </v>
      </c>
      <c r="F13" s="103"/>
      <c r="G13" s="17"/>
      <c r="H13" s="18"/>
      <c r="I13" s="22"/>
      <c r="J13" s="17"/>
      <c r="K13" s="18"/>
      <c r="L13" s="19"/>
      <c r="M13" s="18"/>
      <c r="N13" s="18"/>
      <c r="O13" s="21"/>
      <c r="P13" s="43" t="str">
        <f>IF([1]計算!Z7=0," ",[1]計算!Z7)</f>
        <v xml:space="preserve"> </v>
      </c>
      <c r="Q13" s="20" t="s">
        <v>21</v>
      </c>
      <c r="S13" s="101"/>
    </row>
    <row r="14" spans="1:19" ht="17.25" hidden="1" customHeight="1">
      <c r="A14" s="89"/>
      <c r="B14" s="106"/>
      <c r="C14" s="95"/>
      <c r="D14" s="98"/>
      <c r="E14" s="24" t="str">
        <f>IF(ISERROR(VLOOKUP(6,[1]作成!$H$57:$K$111,3,FALSE))," ",VLOOKUP(6,[1]作成!$H$57:$K$111,3,FALSE))</f>
        <v xml:space="preserve"> </v>
      </c>
      <c r="F14" s="25" t="str">
        <f>IF(ISERROR(VLOOKUP(7,[1]作成!$H$57:$K$111,3,FALSE))," ",VLOOKUP(7,[1]作成!$H$57:$K$111,3,FALSE))</f>
        <v xml:space="preserve"> </v>
      </c>
      <c r="G14" s="26"/>
      <c r="H14" s="27"/>
      <c r="I14" s="28"/>
      <c r="J14" s="26"/>
      <c r="K14" s="27"/>
      <c r="L14" s="29"/>
      <c r="M14" s="27"/>
      <c r="N14" s="27"/>
      <c r="O14" s="30"/>
      <c r="P14" s="104" t="str">
        <f>IF([1]人数!I13=0," ",[1]人数!I13)</f>
        <v xml:space="preserve"> </v>
      </c>
      <c r="Q14" s="105"/>
      <c r="S14" s="101"/>
    </row>
    <row r="15" spans="1:19" ht="17.25" hidden="1" customHeight="1">
      <c r="A15" s="87" t="str">
        <f>IF([1]人数!$F14=0," ",[1]人数!$F14)</f>
        <v xml:space="preserve"> </v>
      </c>
      <c r="B15" s="106" t="s">
        <v>23</v>
      </c>
      <c r="C15" s="93" t="str">
        <f>IF(ISERROR(VLOOKUP(1,[1]作成!$H$112:$K$166,3,FALSE))," ",VLOOKUP(1,[1]作成!$H$112:$K$166,3,FALSE))</f>
        <v xml:space="preserve"> </v>
      </c>
      <c r="D15" s="96" t="str">
        <f>IF(ISERROR(VLOOKUP(2,[1]作成!$H$112:$K$166,4,FALSE))," ",VLOOKUP(2,[1]作成!$H$112:$K$166,4,FALSE))</f>
        <v xml:space="preserve"> </v>
      </c>
      <c r="E15" s="99" t="str">
        <f>IF(ISERROR(VLOOKUP(3,[1]作成!$H$112:$K$166,3,FALSE))," ",VLOOKUP(3,[1]作成!$H$112:$K$166,3,FALSE))</f>
        <v xml:space="preserve"> </v>
      </c>
      <c r="F15" s="100"/>
      <c r="G15" s="13"/>
      <c r="H15" s="14"/>
      <c r="I15" s="31"/>
      <c r="J15" s="13"/>
      <c r="K15" s="14"/>
      <c r="L15" s="15"/>
      <c r="M15" s="14"/>
      <c r="N15" s="14"/>
      <c r="O15" s="31"/>
      <c r="P15" s="43" t="str">
        <f>IF([1]計算!U8=0," ",[1]計算!U8)</f>
        <v xml:space="preserve"> </v>
      </c>
      <c r="Q15" s="16" t="s">
        <v>19</v>
      </c>
      <c r="S15" s="101"/>
    </row>
    <row r="16" spans="1:19" ht="17.25" hidden="1" customHeight="1">
      <c r="A16" s="88"/>
      <c r="B16" s="106"/>
      <c r="C16" s="94"/>
      <c r="D16" s="97"/>
      <c r="E16" s="102" t="str">
        <f>IF(ISERROR(VLOOKUP(4,[1]作成!$H$112:$K$166,3,FALSE))," ",VLOOKUP(4,[1]作成!$H$112:$K$166,3,FALSE))</f>
        <v xml:space="preserve"> </v>
      </c>
      <c r="F16" s="103"/>
      <c r="G16" s="17"/>
      <c r="H16" s="18"/>
      <c r="I16" s="21"/>
      <c r="J16" s="17"/>
      <c r="K16" s="18"/>
      <c r="L16" s="19"/>
      <c r="M16" s="18"/>
      <c r="N16" s="18"/>
      <c r="O16" s="21"/>
      <c r="P16" s="43" t="str">
        <f>IF([1]計算!X8=0," ",[1]計算!X8)</f>
        <v xml:space="preserve"> </v>
      </c>
      <c r="Q16" s="20" t="s">
        <v>21</v>
      </c>
      <c r="S16" s="101"/>
    </row>
    <row r="17" spans="1:19" ht="17.25" hidden="1" customHeight="1">
      <c r="A17" s="88"/>
      <c r="B17" s="106"/>
      <c r="C17" s="94"/>
      <c r="D17" s="97"/>
      <c r="E17" s="102" t="str">
        <f>IF(ISERROR(VLOOKUP(5,[1]作成!$H$112:$K$166,3,FALSE))," ",VLOOKUP(5,[1]作成!$H$112:$K$166,3,FALSE))</f>
        <v xml:space="preserve"> </v>
      </c>
      <c r="F17" s="103"/>
      <c r="G17" s="17"/>
      <c r="H17" s="18"/>
      <c r="I17" s="21"/>
      <c r="J17" s="17"/>
      <c r="K17" s="18"/>
      <c r="L17" s="21"/>
      <c r="M17" s="18"/>
      <c r="N17" s="18"/>
      <c r="O17" s="21"/>
      <c r="P17" s="43" t="str">
        <f>IF([1]計算!Z8=0," ",[1]計算!Z8)</f>
        <v xml:space="preserve"> </v>
      </c>
      <c r="Q17" s="20" t="s">
        <v>21</v>
      </c>
      <c r="S17" s="101"/>
    </row>
    <row r="18" spans="1:19" ht="17.25" hidden="1" customHeight="1">
      <c r="A18" s="89"/>
      <c r="B18" s="106"/>
      <c r="C18" s="95"/>
      <c r="D18" s="98"/>
      <c r="E18" s="24" t="str">
        <f>IF(ISERROR(VLOOKUP(6,[1]作成!$H$112:$K$166,3,FALSE))," ",VLOOKUP(6,[1]作成!$H$112:$K$166,3,FALSE))</f>
        <v xml:space="preserve"> </v>
      </c>
      <c r="F18" s="25" t="str">
        <f>IF(ISERROR(VLOOKUP(7,[1]作成!$H$112:$K$166,3,FALSE))," ",VLOOKUP(7,[1]作成!$H$112:$K$166,3,FALSE))</f>
        <v xml:space="preserve"> </v>
      </c>
      <c r="G18" s="26"/>
      <c r="H18" s="27"/>
      <c r="I18" s="30"/>
      <c r="J18" s="26"/>
      <c r="K18" s="27"/>
      <c r="L18" s="30"/>
      <c r="M18" s="27"/>
      <c r="N18" s="27"/>
      <c r="O18" s="30"/>
      <c r="P18" s="104" t="str">
        <f>IF([1]人数!I14=0," ",[1]人数!I14)</f>
        <v xml:space="preserve"> </v>
      </c>
      <c r="Q18" s="105"/>
      <c r="S18" s="101"/>
    </row>
    <row r="19" spans="1:19" ht="17.25" customHeight="1">
      <c r="A19" s="87">
        <v>1</v>
      </c>
      <c r="B19" s="106" t="s">
        <v>24</v>
      </c>
      <c r="C19" s="93" t="s">
        <v>178</v>
      </c>
      <c r="D19" s="96" t="s">
        <v>25</v>
      </c>
      <c r="E19" s="99" t="s">
        <v>179</v>
      </c>
      <c r="F19" s="100"/>
      <c r="G19" s="17" t="s">
        <v>25</v>
      </c>
      <c r="H19" s="18" t="s">
        <v>26</v>
      </c>
      <c r="I19" s="21"/>
      <c r="J19" s="17" t="s">
        <v>27</v>
      </c>
      <c r="K19" s="18" t="s">
        <v>28</v>
      </c>
      <c r="L19" s="19" t="s">
        <v>29</v>
      </c>
      <c r="M19" s="18" t="s">
        <v>30</v>
      </c>
      <c r="N19" s="18"/>
      <c r="O19" s="32"/>
      <c r="P19" s="43">
        <v>635.65749999999991</v>
      </c>
      <c r="Q19" s="16" t="s">
        <v>19</v>
      </c>
      <c r="R19" s="9" t="s">
        <v>1</v>
      </c>
    </row>
    <row r="20" spans="1:19" ht="17.25" customHeight="1">
      <c r="A20" s="88"/>
      <c r="B20" s="106"/>
      <c r="C20" s="94"/>
      <c r="D20" s="97"/>
      <c r="E20" s="102" t="s">
        <v>180</v>
      </c>
      <c r="F20" s="103"/>
      <c r="G20" s="17" t="s">
        <v>31</v>
      </c>
      <c r="H20" s="18" t="s">
        <v>32</v>
      </c>
      <c r="I20" s="21"/>
      <c r="J20" s="17" t="s">
        <v>33</v>
      </c>
      <c r="K20" s="18" t="s">
        <v>34</v>
      </c>
      <c r="L20" s="21" t="s">
        <v>162</v>
      </c>
      <c r="M20" s="18" t="s">
        <v>167</v>
      </c>
      <c r="N20" s="18"/>
      <c r="O20" s="32"/>
      <c r="P20" s="43">
        <v>20.284249999999997</v>
      </c>
      <c r="Q20" s="20" t="s">
        <v>21</v>
      </c>
      <c r="R20" s="9" t="s">
        <v>1</v>
      </c>
    </row>
    <row r="21" spans="1:19" ht="17.25" customHeight="1">
      <c r="A21" s="88"/>
      <c r="B21" s="106"/>
      <c r="C21" s="94"/>
      <c r="D21" s="97"/>
      <c r="E21" s="102" t="s">
        <v>181</v>
      </c>
      <c r="F21" s="103"/>
      <c r="G21" s="17" t="s">
        <v>75</v>
      </c>
      <c r="H21" s="18"/>
      <c r="I21" s="21"/>
      <c r="J21" s="17" t="s">
        <v>35</v>
      </c>
      <c r="K21" s="18" t="s">
        <v>36</v>
      </c>
      <c r="L21" s="21" t="s">
        <v>163</v>
      </c>
      <c r="M21" s="18" t="s">
        <v>37</v>
      </c>
      <c r="N21" s="18"/>
      <c r="O21" s="32"/>
      <c r="P21" s="43">
        <v>17.565750000000005</v>
      </c>
      <c r="Q21" s="20" t="s">
        <v>21</v>
      </c>
      <c r="R21" s="9" t="s">
        <v>1</v>
      </c>
    </row>
    <row r="22" spans="1:19" ht="17.25" customHeight="1">
      <c r="A22" s="89"/>
      <c r="B22" s="106"/>
      <c r="C22" s="95"/>
      <c r="D22" s="98"/>
      <c r="E22" s="24" t="s">
        <v>182</v>
      </c>
      <c r="F22" s="25" t="s">
        <v>182</v>
      </c>
      <c r="G22" s="17" t="s">
        <v>38</v>
      </c>
      <c r="H22" s="18"/>
      <c r="I22" s="21"/>
      <c r="J22" s="17" t="s">
        <v>39</v>
      </c>
      <c r="K22" s="18" t="s">
        <v>170</v>
      </c>
      <c r="L22" s="21" t="s">
        <v>40</v>
      </c>
      <c r="M22" s="18" t="s">
        <v>41</v>
      </c>
      <c r="N22" s="22"/>
      <c r="O22" s="32"/>
      <c r="P22" s="104" t="s">
        <v>182</v>
      </c>
      <c r="Q22" s="105"/>
      <c r="R22" s="9" t="s">
        <v>1</v>
      </c>
    </row>
    <row r="23" spans="1:19" ht="17.25" customHeight="1">
      <c r="A23" s="87">
        <v>2</v>
      </c>
      <c r="B23" s="106" t="s">
        <v>42</v>
      </c>
      <c r="C23" s="93" t="s">
        <v>183</v>
      </c>
      <c r="D23" s="96" t="s">
        <v>25</v>
      </c>
      <c r="E23" s="99" t="s">
        <v>184</v>
      </c>
      <c r="F23" s="100"/>
      <c r="G23" s="13" t="s">
        <v>43</v>
      </c>
      <c r="H23" s="14"/>
      <c r="I23" s="31"/>
      <c r="J23" s="13" t="s">
        <v>27</v>
      </c>
      <c r="K23" s="14" t="s">
        <v>33</v>
      </c>
      <c r="L23" s="15"/>
      <c r="M23" s="14" t="s">
        <v>44</v>
      </c>
      <c r="N23" s="14" t="s">
        <v>45</v>
      </c>
      <c r="O23" s="15"/>
      <c r="P23" s="43">
        <v>629.79520000000002</v>
      </c>
      <c r="Q23" s="16" t="s">
        <v>19</v>
      </c>
      <c r="R23" s="9" t="s">
        <v>1</v>
      </c>
    </row>
    <row r="24" spans="1:19" ht="17.25" customHeight="1">
      <c r="A24" s="88"/>
      <c r="B24" s="106"/>
      <c r="C24" s="94"/>
      <c r="D24" s="97"/>
      <c r="E24" s="102" t="s">
        <v>185</v>
      </c>
      <c r="F24" s="103"/>
      <c r="G24" s="17" t="s">
        <v>25</v>
      </c>
      <c r="H24" s="18"/>
      <c r="I24" s="21"/>
      <c r="J24" s="17" t="s">
        <v>46</v>
      </c>
      <c r="K24" s="18" t="s">
        <v>47</v>
      </c>
      <c r="L24" s="19"/>
      <c r="M24" s="18" t="s">
        <v>48</v>
      </c>
      <c r="N24" s="18" t="s">
        <v>49</v>
      </c>
      <c r="O24" s="19"/>
      <c r="P24" s="43">
        <v>19.822020000000002</v>
      </c>
      <c r="Q24" s="20" t="s">
        <v>21</v>
      </c>
      <c r="R24" s="9" t="s">
        <v>1</v>
      </c>
    </row>
    <row r="25" spans="1:19" ht="17.25" customHeight="1">
      <c r="A25" s="88"/>
      <c r="B25" s="106"/>
      <c r="C25" s="94"/>
      <c r="D25" s="97"/>
      <c r="E25" s="102" t="s">
        <v>182</v>
      </c>
      <c r="F25" s="103"/>
      <c r="G25" s="17" t="s">
        <v>50</v>
      </c>
      <c r="H25" s="18"/>
      <c r="I25" s="21"/>
      <c r="J25" s="17" t="s">
        <v>35</v>
      </c>
      <c r="K25" s="18"/>
      <c r="L25" s="19"/>
      <c r="M25" s="18" t="s">
        <v>41</v>
      </c>
      <c r="N25" s="18" t="s">
        <v>51</v>
      </c>
      <c r="O25" s="21"/>
      <c r="P25" s="43">
        <v>18.978539999999999</v>
      </c>
      <c r="Q25" s="20" t="s">
        <v>21</v>
      </c>
      <c r="R25" s="9" t="s">
        <v>1</v>
      </c>
    </row>
    <row r="26" spans="1:19" ht="17.25" customHeight="1">
      <c r="A26" s="89"/>
      <c r="B26" s="106"/>
      <c r="C26" s="95"/>
      <c r="D26" s="98"/>
      <c r="E26" s="24" t="s">
        <v>182</v>
      </c>
      <c r="F26" s="25" t="s">
        <v>182</v>
      </c>
      <c r="G26" s="26" t="s">
        <v>52</v>
      </c>
      <c r="H26" s="27"/>
      <c r="I26" s="30"/>
      <c r="J26" s="26" t="s">
        <v>53</v>
      </c>
      <c r="K26" s="27"/>
      <c r="L26" s="29"/>
      <c r="M26" s="27" t="s">
        <v>37</v>
      </c>
      <c r="N26" s="27" t="s">
        <v>54</v>
      </c>
      <c r="O26" s="30"/>
      <c r="P26" s="104" t="s">
        <v>182</v>
      </c>
      <c r="Q26" s="105"/>
      <c r="R26" s="9" t="s">
        <v>1</v>
      </c>
    </row>
    <row r="27" spans="1:19" ht="17.25" customHeight="1">
      <c r="A27" s="87">
        <v>5</v>
      </c>
      <c r="B27" s="90" t="s">
        <v>18</v>
      </c>
      <c r="C27" s="93" t="s">
        <v>178</v>
      </c>
      <c r="D27" s="96" t="s">
        <v>25</v>
      </c>
      <c r="E27" s="99" t="s">
        <v>186</v>
      </c>
      <c r="F27" s="100"/>
      <c r="G27" s="17" t="s">
        <v>25</v>
      </c>
      <c r="H27" s="18" t="s">
        <v>55</v>
      </c>
      <c r="I27" s="19"/>
      <c r="J27" s="17" t="s">
        <v>56</v>
      </c>
      <c r="K27" s="18" t="s">
        <v>57</v>
      </c>
      <c r="L27" s="19"/>
      <c r="M27" s="18" t="s">
        <v>30</v>
      </c>
      <c r="N27" s="18" t="s">
        <v>41</v>
      </c>
      <c r="O27" s="18"/>
      <c r="P27" s="43">
        <v>600.15931999999987</v>
      </c>
      <c r="Q27" s="16" t="s">
        <v>19</v>
      </c>
      <c r="R27" s="9" t="s">
        <v>1</v>
      </c>
    </row>
    <row r="28" spans="1:19" ht="17.25" customHeight="1">
      <c r="A28" s="88"/>
      <c r="B28" s="91"/>
      <c r="C28" s="94"/>
      <c r="D28" s="97"/>
      <c r="E28" s="102" t="s">
        <v>187</v>
      </c>
      <c r="F28" s="103"/>
      <c r="G28" s="17" t="s">
        <v>58</v>
      </c>
      <c r="H28" s="18" t="s">
        <v>59</v>
      </c>
      <c r="I28" s="19"/>
      <c r="J28" s="17" t="s">
        <v>172</v>
      </c>
      <c r="K28" s="18" t="s">
        <v>47</v>
      </c>
      <c r="L28" s="21"/>
      <c r="M28" s="18" t="s">
        <v>37</v>
      </c>
      <c r="N28" s="18" t="s">
        <v>60</v>
      </c>
      <c r="O28" s="22"/>
      <c r="P28" s="43">
        <v>23.0778</v>
      </c>
      <c r="Q28" s="20" t="s">
        <v>21</v>
      </c>
      <c r="R28" s="9" t="s">
        <v>1</v>
      </c>
    </row>
    <row r="29" spans="1:19" ht="17.25" customHeight="1">
      <c r="A29" s="88"/>
      <c r="B29" s="91"/>
      <c r="C29" s="94"/>
      <c r="D29" s="97"/>
      <c r="E29" s="102" t="s">
        <v>188</v>
      </c>
      <c r="F29" s="103"/>
      <c r="G29" s="17" t="s">
        <v>61</v>
      </c>
      <c r="H29" s="18"/>
      <c r="I29" s="19"/>
      <c r="J29" s="17" t="s">
        <v>34</v>
      </c>
      <c r="K29" s="18" t="s">
        <v>27</v>
      </c>
      <c r="L29" s="21"/>
      <c r="M29" s="18" t="s">
        <v>62</v>
      </c>
      <c r="N29" s="18"/>
      <c r="O29" s="22"/>
      <c r="P29" s="43">
        <v>17.027640000000002</v>
      </c>
      <c r="Q29" s="20" t="s">
        <v>21</v>
      </c>
      <c r="R29" s="9" t="s">
        <v>1</v>
      </c>
    </row>
    <row r="30" spans="1:19" ht="17.25" customHeight="1">
      <c r="A30" s="89"/>
      <c r="B30" s="92"/>
      <c r="C30" s="95"/>
      <c r="D30" s="98"/>
      <c r="E30" s="23" t="s">
        <v>182</v>
      </c>
      <c r="F30" s="23" t="s">
        <v>182</v>
      </c>
      <c r="G30" s="17" t="s">
        <v>43</v>
      </c>
      <c r="H30" s="18"/>
      <c r="I30" s="19"/>
      <c r="J30" s="17" t="s">
        <v>33</v>
      </c>
      <c r="K30" s="18"/>
      <c r="L30" s="21"/>
      <c r="M30" s="18" t="s">
        <v>63</v>
      </c>
      <c r="N30" s="18"/>
      <c r="O30" s="22"/>
      <c r="P30" s="104" t="s">
        <v>182</v>
      </c>
      <c r="Q30" s="105"/>
      <c r="R30" s="9" t="s">
        <v>1</v>
      </c>
    </row>
    <row r="31" spans="1:19" ht="17.25" customHeight="1">
      <c r="A31" s="87">
        <v>6</v>
      </c>
      <c r="B31" s="106" t="s">
        <v>22</v>
      </c>
      <c r="C31" s="107" t="s">
        <v>189</v>
      </c>
      <c r="D31" s="96" t="s">
        <v>25</v>
      </c>
      <c r="E31" s="99" t="s">
        <v>190</v>
      </c>
      <c r="F31" s="100"/>
      <c r="G31" s="13" t="s">
        <v>25</v>
      </c>
      <c r="H31" s="14" t="s">
        <v>64</v>
      </c>
      <c r="I31" s="15"/>
      <c r="J31" s="13" t="s">
        <v>65</v>
      </c>
      <c r="K31" s="14" t="s">
        <v>34</v>
      </c>
      <c r="L31" s="15"/>
      <c r="M31" s="14" t="s">
        <v>66</v>
      </c>
      <c r="N31" s="14" t="s">
        <v>67</v>
      </c>
      <c r="O31" s="15" t="s">
        <v>48</v>
      </c>
      <c r="P31" s="43">
        <v>686.48540000000014</v>
      </c>
      <c r="Q31" s="16" t="s">
        <v>19</v>
      </c>
      <c r="R31" s="9" t="s">
        <v>1</v>
      </c>
    </row>
    <row r="32" spans="1:19" ht="17.25" customHeight="1">
      <c r="A32" s="88"/>
      <c r="B32" s="106"/>
      <c r="C32" s="108"/>
      <c r="D32" s="97"/>
      <c r="E32" s="102" t="s">
        <v>191</v>
      </c>
      <c r="F32" s="103"/>
      <c r="G32" s="17" t="s">
        <v>159</v>
      </c>
      <c r="H32" s="18" t="s">
        <v>68</v>
      </c>
      <c r="I32" s="21"/>
      <c r="J32" s="17" t="s">
        <v>27</v>
      </c>
      <c r="K32" s="18" t="s">
        <v>69</v>
      </c>
      <c r="L32" s="19"/>
      <c r="M32" s="18" t="s">
        <v>70</v>
      </c>
      <c r="N32" s="18" t="s">
        <v>71</v>
      </c>
      <c r="O32" s="19" t="s">
        <v>37</v>
      </c>
      <c r="P32" s="43">
        <v>28.795099999999991</v>
      </c>
      <c r="Q32" s="20" t="s">
        <v>21</v>
      </c>
      <c r="R32" s="9" t="s">
        <v>1</v>
      </c>
    </row>
    <row r="33" spans="1:18" ht="17.25" customHeight="1">
      <c r="A33" s="88"/>
      <c r="B33" s="106"/>
      <c r="C33" s="108"/>
      <c r="D33" s="97"/>
      <c r="E33" s="102" t="s">
        <v>192</v>
      </c>
      <c r="F33" s="103"/>
      <c r="G33" s="17" t="s">
        <v>38</v>
      </c>
      <c r="H33" s="18" t="s">
        <v>72</v>
      </c>
      <c r="I33" s="21"/>
      <c r="J33" s="17" t="s">
        <v>33</v>
      </c>
      <c r="K33" s="18" t="s">
        <v>73</v>
      </c>
      <c r="L33" s="19"/>
      <c r="M33" s="18" t="s">
        <v>74</v>
      </c>
      <c r="N33" s="18" t="s">
        <v>49</v>
      </c>
      <c r="O33" s="19" t="s">
        <v>45</v>
      </c>
      <c r="P33" s="43">
        <v>25.694499999999998</v>
      </c>
      <c r="Q33" s="20" t="s">
        <v>21</v>
      </c>
      <c r="R33" s="9" t="s">
        <v>1</v>
      </c>
    </row>
    <row r="34" spans="1:18" ht="17.25" customHeight="1">
      <c r="A34" s="89"/>
      <c r="B34" s="106"/>
      <c r="C34" s="109"/>
      <c r="D34" s="98"/>
      <c r="E34" s="24" t="s">
        <v>182</v>
      </c>
      <c r="F34" s="25" t="s">
        <v>182</v>
      </c>
      <c r="G34" s="26" t="s">
        <v>75</v>
      </c>
      <c r="H34" s="27"/>
      <c r="I34" s="30"/>
      <c r="J34" s="26" t="s">
        <v>28</v>
      </c>
      <c r="K34" s="27"/>
      <c r="L34" s="30"/>
      <c r="M34" s="27" t="s">
        <v>41</v>
      </c>
      <c r="N34" s="27" t="s">
        <v>76</v>
      </c>
      <c r="O34" s="30"/>
      <c r="P34" s="104" t="s">
        <v>182</v>
      </c>
      <c r="Q34" s="105"/>
      <c r="R34" s="9" t="s">
        <v>1</v>
      </c>
    </row>
    <row r="35" spans="1:18" ht="17.25" customHeight="1">
      <c r="A35" s="87">
        <v>7</v>
      </c>
      <c r="B35" s="106" t="s">
        <v>23</v>
      </c>
      <c r="C35" s="93" t="s">
        <v>178</v>
      </c>
      <c r="D35" s="96" t="s">
        <v>25</v>
      </c>
      <c r="E35" s="99" t="s">
        <v>193</v>
      </c>
      <c r="F35" s="100"/>
      <c r="G35" s="17" t="s">
        <v>25</v>
      </c>
      <c r="H35" s="18" t="s">
        <v>77</v>
      </c>
      <c r="I35" s="19"/>
      <c r="J35" s="17" t="s">
        <v>78</v>
      </c>
      <c r="K35" s="18" t="s">
        <v>79</v>
      </c>
      <c r="L35" s="19"/>
      <c r="M35" s="18" t="s">
        <v>30</v>
      </c>
      <c r="N35" s="18" t="s">
        <v>80</v>
      </c>
      <c r="O35" s="19"/>
      <c r="P35" s="43">
        <v>614.83719999999994</v>
      </c>
      <c r="Q35" s="16" t="s">
        <v>19</v>
      </c>
      <c r="R35" s="9" t="s">
        <v>1</v>
      </c>
    </row>
    <row r="36" spans="1:18" ht="17.25" customHeight="1">
      <c r="A36" s="88"/>
      <c r="B36" s="106"/>
      <c r="C36" s="94"/>
      <c r="D36" s="97"/>
      <c r="E36" s="102" t="s">
        <v>194</v>
      </c>
      <c r="F36" s="103"/>
      <c r="G36" s="17" t="s">
        <v>43</v>
      </c>
      <c r="H36" s="18" t="s">
        <v>32</v>
      </c>
      <c r="I36" s="19"/>
      <c r="J36" s="17" t="s">
        <v>36</v>
      </c>
      <c r="K36" s="18" t="s">
        <v>27</v>
      </c>
      <c r="L36" s="19"/>
      <c r="M36" s="18" t="s">
        <v>71</v>
      </c>
      <c r="N36" s="18" t="s">
        <v>81</v>
      </c>
      <c r="O36" s="19"/>
      <c r="P36" s="43">
        <v>29.53472</v>
      </c>
      <c r="Q36" s="20" t="s">
        <v>21</v>
      </c>
      <c r="R36" s="9" t="s">
        <v>1</v>
      </c>
    </row>
    <row r="37" spans="1:18" ht="17.25" customHeight="1">
      <c r="A37" s="88"/>
      <c r="B37" s="106"/>
      <c r="C37" s="94"/>
      <c r="D37" s="97"/>
      <c r="E37" s="102" t="s">
        <v>195</v>
      </c>
      <c r="F37" s="103"/>
      <c r="G37" s="17" t="s">
        <v>82</v>
      </c>
      <c r="H37" s="18"/>
      <c r="I37" s="21"/>
      <c r="J37" s="17" t="s">
        <v>83</v>
      </c>
      <c r="K37" s="18" t="s">
        <v>161</v>
      </c>
      <c r="L37" s="19"/>
      <c r="M37" s="18" t="s">
        <v>60</v>
      </c>
      <c r="N37" s="22" t="s">
        <v>62</v>
      </c>
      <c r="O37" s="19"/>
      <c r="P37" s="43">
        <v>13.40804</v>
      </c>
      <c r="Q37" s="20" t="s">
        <v>21</v>
      </c>
      <c r="R37" s="9" t="s">
        <v>1</v>
      </c>
    </row>
    <row r="38" spans="1:18" ht="17.25" customHeight="1">
      <c r="A38" s="89"/>
      <c r="B38" s="106"/>
      <c r="C38" s="95"/>
      <c r="D38" s="98"/>
      <c r="E38" s="24" t="s">
        <v>182</v>
      </c>
      <c r="F38" s="25" t="s">
        <v>182</v>
      </c>
      <c r="G38" s="17" t="s">
        <v>38</v>
      </c>
      <c r="H38" s="18"/>
      <c r="I38" s="21"/>
      <c r="J38" s="17" t="s">
        <v>33</v>
      </c>
      <c r="K38" s="18" t="s">
        <v>164</v>
      </c>
      <c r="L38" s="21"/>
      <c r="M38" s="18" t="s">
        <v>63</v>
      </c>
      <c r="N38" s="22"/>
      <c r="O38" s="19"/>
      <c r="P38" s="104" t="s">
        <v>182</v>
      </c>
      <c r="Q38" s="105"/>
      <c r="R38" s="9" t="s">
        <v>1</v>
      </c>
    </row>
    <row r="39" spans="1:18" ht="17.25" customHeight="1">
      <c r="A39" s="87">
        <v>8</v>
      </c>
      <c r="B39" s="106" t="s">
        <v>24</v>
      </c>
      <c r="C39" s="93" t="s">
        <v>178</v>
      </c>
      <c r="D39" s="96" t="s">
        <v>25</v>
      </c>
      <c r="E39" s="99" t="s">
        <v>196</v>
      </c>
      <c r="F39" s="100"/>
      <c r="G39" s="13" t="s">
        <v>25</v>
      </c>
      <c r="H39" s="14" t="s">
        <v>32</v>
      </c>
      <c r="I39" s="31"/>
      <c r="J39" s="13" t="s">
        <v>84</v>
      </c>
      <c r="K39" s="14" t="s">
        <v>35</v>
      </c>
      <c r="L39" s="15"/>
      <c r="M39" s="14" t="s">
        <v>30</v>
      </c>
      <c r="N39" s="14" t="s">
        <v>41</v>
      </c>
      <c r="O39" s="15"/>
      <c r="P39" s="43">
        <v>683.38499999999999</v>
      </c>
      <c r="Q39" s="16" t="s">
        <v>19</v>
      </c>
      <c r="R39" s="9" t="s">
        <v>1</v>
      </c>
    </row>
    <row r="40" spans="1:18" ht="17.25" customHeight="1">
      <c r="A40" s="88"/>
      <c r="B40" s="106"/>
      <c r="C40" s="94"/>
      <c r="D40" s="97"/>
      <c r="E40" s="102" t="s">
        <v>197</v>
      </c>
      <c r="F40" s="103"/>
      <c r="G40" s="17" t="s">
        <v>85</v>
      </c>
      <c r="H40" s="18" t="s">
        <v>50</v>
      </c>
      <c r="I40" s="21"/>
      <c r="J40" s="17" t="s">
        <v>33</v>
      </c>
      <c r="K40" s="18" t="s">
        <v>27</v>
      </c>
      <c r="L40" s="19"/>
      <c r="M40" s="18" t="s">
        <v>37</v>
      </c>
      <c r="N40" s="18" t="s">
        <v>71</v>
      </c>
      <c r="O40" s="21"/>
      <c r="P40" s="43">
        <v>23.631399999999992</v>
      </c>
      <c r="Q40" s="20" t="s">
        <v>21</v>
      </c>
      <c r="R40" s="9" t="s">
        <v>1</v>
      </c>
    </row>
    <row r="41" spans="1:18" ht="17.25" customHeight="1">
      <c r="A41" s="88"/>
      <c r="B41" s="106"/>
      <c r="C41" s="94"/>
      <c r="D41" s="97"/>
      <c r="E41" s="102" t="s">
        <v>198</v>
      </c>
      <c r="F41" s="103"/>
      <c r="G41" s="17" t="s">
        <v>86</v>
      </c>
      <c r="H41" s="18"/>
      <c r="I41" s="21"/>
      <c r="J41" s="17" t="s">
        <v>34</v>
      </c>
      <c r="K41" s="18" t="s">
        <v>83</v>
      </c>
      <c r="L41" s="19"/>
      <c r="M41" s="18" t="s">
        <v>62</v>
      </c>
      <c r="N41" s="18" t="s">
        <v>67</v>
      </c>
      <c r="O41" s="21"/>
      <c r="P41" s="43">
        <v>24.632099999999998</v>
      </c>
      <c r="Q41" s="20" t="s">
        <v>21</v>
      </c>
      <c r="R41" s="9" t="s">
        <v>1</v>
      </c>
    </row>
    <row r="42" spans="1:18" ht="17.25" customHeight="1">
      <c r="A42" s="89"/>
      <c r="B42" s="106"/>
      <c r="C42" s="95"/>
      <c r="D42" s="98"/>
      <c r="E42" s="24" t="s">
        <v>182</v>
      </c>
      <c r="F42" s="25" t="s">
        <v>182</v>
      </c>
      <c r="G42" s="26" t="s">
        <v>26</v>
      </c>
      <c r="H42" s="27"/>
      <c r="I42" s="30"/>
      <c r="J42" s="26" t="s">
        <v>28</v>
      </c>
      <c r="K42" s="27"/>
      <c r="L42" s="29"/>
      <c r="M42" s="27" t="s">
        <v>63</v>
      </c>
      <c r="N42" s="27" t="s">
        <v>49</v>
      </c>
      <c r="O42" s="30"/>
      <c r="P42" s="110" t="s">
        <v>245</v>
      </c>
      <c r="Q42" s="111"/>
      <c r="R42" s="9" t="s">
        <v>1</v>
      </c>
    </row>
    <row r="43" spans="1:18" ht="17.25" customHeight="1">
      <c r="A43" s="87">
        <v>9</v>
      </c>
      <c r="B43" s="106" t="s">
        <v>42</v>
      </c>
      <c r="C43" s="93" t="s">
        <v>199</v>
      </c>
      <c r="D43" s="96" t="s">
        <v>25</v>
      </c>
      <c r="E43" s="99" t="s">
        <v>200</v>
      </c>
      <c r="F43" s="100"/>
      <c r="G43" s="17" t="s">
        <v>25</v>
      </c>
      <c r="H43" s="18"/>
      <c r="I43" s="21"/>
      <c r="J43" s="17" t="s">
        <v>78</v>
      </c>
      <c r="K43" s="18" t="s">
        <v>87</v>
      </c>
      <c r="L43" s="19" t="s">
        <v>88</v>
      </c>
      <c r="M43" s="18" t="s">
        <v>89</v>
      </c>
      <c r="N43" s="18" t="s">
        <v>48</v>
      </c>
      <c r="O43" s="19" t="s">
        <v>90</v>
      </c>
      <c r="P43" s="43">
        <v>755.15019999999993</v>
      </c>
      <c r="Q43" s="16" t="s">
        <v>19</v>
      </c>
      <c r="R43" s="9" t="s">
        <v>1</v>
      </c>
    </row>
    <row r="44" spans="1:18" ht="17.25" customHeight="1">
      <c r="A44" s="88"/>
      <c r="B44" s="106"/>
      <c r="C44" s="94"/>
      <c r="D44" s="97"/>
      <c r="E44" s="102" t="s">
        <v>201</v>
      </c>
      <c r="F44" s="103"/>
      <c r="G44" s="17" t="s">
        <v>43</v>
      </c>
      <c r="H44" s="18"/>
      <c r="I44" s="21"/>
      <c r="J44" s="17" t="s">
        <v>65</v>
      </c>
      <c r="K44" s="18" t="s">
        <v>91</v>
      </c>
      <c r="L44" s="19"/>
      <c r="M44" s="18" t="s">
        <v>41</v>
      </c>
      <c r="N44" s="18" t="s">
        <v>92</v>
      </c>
      <c r="O44" s="19"/>
      <c r="P44" s="43">
        <v>20.486820000000009</v>
      </c>
      <c r="Q44" s="20" t="s">
        <v>21</v>
      </c>
      <c r="R44" s="9" t="s">
        <v>1</v>
      </c>
    </row>
    <row r="45" spans="1:18" ht="17.25" customHeight="1">
      <c r="A45" s="88"/>
      <c r="B45" s="106"/>
      <c r="C45" s="94"/>
      <c r="D45" s="97"/>
      <c r="E45" s="102" t="s">
        <v>182</v>
      </c>
      <c r="F45" s="103"/>
      <c r="G45" s="17" t="s">
        <v>93</v>
      </c>
      <c r="H45" s="18"/>
      <c r="I45" s="21"/>
      <c r="J45" s="17" t="s">
        <v>33</v>
      </c>
      <c r="K45" s="18" t="s">
        <v>94</v>
      </c>
      <c r="L45" s="19"/>
      <c r="M45" s="18" t="s">
        <v>49</v>
      </c>
      <c r="N45" s="18" t="s">
        <v>95</v>
      </c>
      <c r="O45" s="19"/>
      <c r="P45" s="43">
        <v>19.135740000000009</v>
      </c>
      <c r="Q45" s="20" t="s">
        <v>21</v>
      </c>
      <c r="R45" s="9" t="s">
        <v>1</v>
      </c>
    </row>
    <row r="46" spans="1:18" ht="17.25" customHeight="1">
      <c r="A46" s="89"/>
      <c r="B46" s="106"/>
      <c r="C46" s="95"/>
      <c r="D46" s="98"/>
      <c r="E46" s="24" t="s">
        <v>182</v>
      </c>
      <c r="F46" s="25" t="s">
        <v>182</v>
      </c>
      <c r="G46" s="17"/>
      <c r="H46" s="18"/>
      <c r="I46" s="21"/>
      <c r="J46" s="17" t="s">
        <v>27</v>
      </c>
      <c r="K46" s="18" t="s">
        <v>96</v>
      </c>
      <c r="L46" s="21"/>
      <c r="M46" s="18" t="s">
        <v>37</v>
      </c>
      <c r="N46" s="22" t="s">
        <v>97</v>
      </c>
      <c r="O46" s="19"/>
      <c r="P46" s="104" t="s">
        <v>182</v>
      </c>
      <c r="Q46" s="105"/>
      <c r="R46" s="9" t="s">
        <v>1</v>
      </c>
    </row>
    <row r="47" spans="1:18" ht="17.25" customHeight="1">
      <c r="A47" s="87">
        <v>12</v>
      </c>
      <c r="B47" s="90" t="s">
        <v>18</v>
      </c>
      <c r="C47" s="93" t="s">
        <v>178</v>
      </c>
      <c r="D47" s="96" t="s">
        <v>25</v>
      </c>
      <c r="E47" s="99" t="s">
        <v>202</v>
      </c>
      <c r="F47" s="100"/>
      <c r="G47" s="13" t="s">
        <v>25</v>
      </c>
      <c r="H47" s="14" t="s">
        <v>59</v>
      </c>
      <c r="I47" s="15" t="s">
        <v>32</v>
      </c>
      <c r="J47" s="13" t="s">
        <v>27</v>
      </c>
      <c r="K47" s="14" t="s">
        <v>98</v>
      </c>
      <c r="L47" s="31" t="s">
        <v>164</v>
      </c>
      <c r="M47" s="14" t="s">
        <v>30</v>
      </c>
      <c r="N47" s="14" t="s">
        <v>71</v>
      </c>
      <c r="O47" s="15"/>
      <c r="P47" s="43">
        <v>666.2598999999999</v>
      </c>
      <c r="Q47" s="16" t="s">
        <v>19</v>
      </c>
      <c r="R47" s="9" t="s">
        <v>1</v>
      </c>
    </row>
    <row r="48" spans="1:18" ht="17.25" customHeight="1">
      <c r="A48" s="88"/>
      <c r="B48" s="91"/>
      <c r="C48" s="94"/>
      <c r="D48" s="97"/>
      <c r="E48" s="102" t="s">
        <v>203</v>
      </c>
      <c r="F48" s="103"/>
      <c r="G48" s="17" t="s">
        <v>38</v>
      </c>
      <c r="H48" s="18" t="s">
        <v>99</v>
      </c>
      <c r="I48" s="21" t="s">
        <v>100</v>
      </c>
      <c r="J48" s="17" t="s">
        <v>174</v>
      </c>
      <c r="K48" s="18" t="s">
        <v>33</v>
      </c>
      <c r="L48" s="21"/>
      <c r="M48" s="18" t="s">
        <v>173</v>
      </c>
      <c r="N48" s="18" t="s">
        <v>41</v>
      </c>
      <c r="O48" s="19"/>
      <c r="P48" s="43">
        <v>29.614759999999997</v>
      </c>
      <c r="Q48" s="20" t="s">
        <v>21</v>
      </c>
      <c r="R48" s="9" t="s">
        <v>1</v>
      </c>
    </row>
    <row r="49" spans="1:18" ht="17.25" customHeight="1">
      <c r="A49" s="88"/>
      <c r="B49" s="91"/>
      <c r="C49" s="94"/>
      <c r="D49" s="97"/>
      <c r="E49" s="102" t="s">
        <v>204</v>
      </c>
      <c r="F49" s="103"/>
      <c r="G49" s="17" t="s">
        <v>43</v>
      </c>
      <c r="H49" s="18" t="s">
        <v>101</v>
      </c>
      <c r="I49" s="21" t="s">
        <v>50</v>
      </c>
      <c r="J49" s="17" t="s">
        <v>73</v>
      </c>
      <c r="K49" s="18" t="s">
        <v>161</v>
      </c>
      <c r="L49" s="21"/>
      <c r="M49" s="18" t="s">
        <v>102</v>
      </c>
      <c r="N49" s="18" t="s">
        <v>49</v>
      </c>
      <c r="O49" s="19"/>
      <c r="P49" s="43">
        <v>17.838860000000004</v>
      </c>
      <c r="Q49" s="20" t="s">
        <v>21</v>
      </c>
      <c r="R49" s="9" t="s">
        <v>1</v>
      </c>
    </row>
    <row r="50" spans="1:18" ht="17.25" customHeight="1">
      <c r="A50" s="89"/>
      <c r="B50" s="92"/>
      <c r="C50" s="95"/>
      <c r="D50" s="98"/>
      <c r="E50" s="23" t="s">
        <v>182</v>
      </c>
      <c r="F50" s="23" t="s">
        <v>182</v>
      </c>
      <c r="G50" s="26" t="s">
        <v>75</v>
      </c>
      <c r="H50" s="27" t="s">
        <v>77</v>
      </c>
      <c r="I50" s="30"/>
      <c r="J50" s="26" t="s">
        <v>35</v>
      </c>
      <c r="K50" s="27" t="s">
        <v>84</v>
      </c>
      <c r="L50" s="30"/>
      <c r="M50" s="27" t="s">
        <v>103</v>
      </c>
      <c r="N50" s="28"/>
      <c r="O50" s="29"/>
      <c r="P50" s="104" t="s">
        <v>182</v>
      </c>
      <c r="Q50" s="105"/>
      <c r="R50" s="9" t="s">
        <v>1</v>
      </c>
    </row>
    <row r="51" spans="1:18" ht="17.25" customHeight="1">
      <c r="A51" s="87">
        <v>13</v>
      </c>
      <c r="B51" s="106" t="s">
        <v>22</v>
      </c>
      <c r="C51" s="93" t="s">
        <v>105</v>
      </c>
      <c r="D51" s="96" t="s">
        <v>25</v>
      </c>
      <c r="E51" s="99" t="s">
        <v>205</v>
      </c>
      <c r="F51" s="100"/>
      <c r="G51" s="17" t="s">
        <v>25</v>
      </c>
      <c r="H51" s="18" t="s">
        <v>104</v>
      </c>
      <c r="I51" s="19"/>
      <c r="J51" s="17" t="s">
        <v>174</v>
      </c>
      <c r="K51" s="18" t="s">
        <v>27</v>
      </c>
      <c r="L51" s="19" t="s">
        <v>28</v>
      </c>
      <c r="M51" s="18" t="s">
        <v>105</v>
      </c>
      <c r="N51" s="18"/>
      <c r="O51" s="19"/>
      <c r="P51" s="43">
        <v>651.27579999999966</v>
      </c>
      <c r="Q51" s="16" t="s">
        <v>19</v>
      </c>
      <c r="R51" s="9" t="s">
        <v>1</v>
      </c>
    </row>
    <row r="52" spans="1:18" ht="17.25" customHeight="1">
      <c r="A52" s="88"/>
      <c r="B52" s="106"/>
      <c r="C52" s="94"/>
      <c r="D52" s="97"/>
      <c r="E52" s="102" t="s">
        <v>206</v>
      </c>
      <c r="F52" s="103"/>
      <c r="G52" s="17" t="s">
        <v>43</v>
      </c>
      <c r="H52" s="18" t="s">
        <v>82</v>
      </c>
      <c r="I52" s="21"/>
      <c r="J52" s="17" t="s">
        <v>175</v>
      </c>
      <c r="K52" s="18" t="s">
        <v>34</v>
      </c>
      <c r="L52" s="19" t="s">
        <v>83</v>
      </c>
      <c r="M52" s="18" t="s">
        <v>103</v>
      </c>
      <c r="N52" s="18"/>
      <c r="O52" s="19"/>
      <c r="P52" s="43">
        <v>28.757709999999989</v>
      </c>
      <c r="Q52" s="20" t="s">
        <v>21</v>
      </c>
      <c r="R52" s="9" t="s">
        <v>1</v>
      </c>
    </row>
    <row r="53" spans="1:18" ht="17.25" customHeight="1">
      <c r="A53" s="88"/>
      <c r="B53" s="106"/>
      <c r="C53" s="94"/>
      <c r="D53" s="97"/>
      <c r="E53" s="102" t="s">
        <v>207</v>
      </c>
      <c r="F53" s="103"/>
      <c r="G53" s="17" t="s">
        <v>93</v>
      </c>
      <c r="H53" s="18"/>
      <c r="I53" s="21"/>
      <c r="J53" s="17" t="s">
        <v>176</v>
      </c>
      <c r="K53" s="18" t="s">
        <v>33</v>
      </c>
      <c r="L53" s="21" t="s">
        <v>106</v>
      </c>
      <c r="M53" s="18" t="s">
        <v>166</v>
      </c>
      <c r="N53" s="18"/>
      <c r="O53" s="19"/>
      <c r="P53" s="43">
        <v>23.655119999999993</v>
      </c>
      <c r="Q53" s="20" t="s">
        <v>21</v>
      </c>
      <c r="R53" s="9" t="s">
        <v>1</v>
      </c>
    </row>
    <row r="54" spans="1:18" ht="17.25" customHeight="1">
      <c r="A54" s="89"/>
      <c r="B54" s="106"/>
      <c r="C54" s="95"/>
      <c r="D54" s="98"/>
      <c r="E54" s="24" t="s">
        <v>106</v>
      </c>
      <c r="F54" s="25" t="s">
        <v>182</v>
      </c>
      <c r="G54" s="17" t="s">
        <v>107</v>
      </c>
      <c r="H54" s="18"/>
      <c r="I54" s="21"/>
      <c r="J54" s="17" t="s">
        <v>65</v>
      </c>
      <c r="K54" s="18" t="s">
        <v>108</v>
      </c>
      <c r="L54" s="21"/>
      <c r="M54" s="18" t="s">
        <v>67</v>
      </c>
      <c r="N54" s="22"/>
      <c r="O54" s="19"/>
      <c r="P54" s="104" t="s">
        <v>182</v>
      </c>
      <c r="Q54" s="105"/>
      <c r="R54" s="9" t="s">
        <v>1</v>
      </c>
    </row>
    <row r="55" spans="1:18" ht="17.25" customHeight="1">
      <c r="A55" s="87">
        <v>14</v>
      </c>
      <c r="B55" s="106" t="s">
        <v>23</v>
      </c>
      <c r="C55" s="93" t="s">
        <v>178</v>
      </c>
      <c r="D55" s="96" t="s">
        <v>25</v>
      </c>
      <c r="E55" s="99" t="s">
        <v>208</v>
      </c>
      <c r="F55" s="100"/>
      <c r="G55" s="13" t="s">
        <v>25</v>
      </c>
      <c r="H55" s="14" t="s">
        <v>109</v>
      </c>
      <c r="I55" s="15"/>
      <c r="J55" s="13" t="s">
        <v>78</v>
      </c>
      <c r="K55" s="14" t="s">
        <v>162</v>
      </c>
      <c r="L55" s="15"/>
      <c r="M55" s="14" t="s">
        <v>30</v>
      </c>
      <c r="N55" s="14" t="s">
        <v>63</v>
      </c>
      <c r="O55" s="15"/>
      <c r="P55" s="43">
        <v>656.74734000000001</v>
      </c>
      <c r="Q55" s="16" t="s">
        <v>19</v>
      </c>
      <c r="R55" s="9" t="s">
        <v>1</v>
      </c>
    </row>
    <row r="56" spans="1:18" ht="17.25" customHeight="1">
      <c r="A56" s="88"/>
      <c r="B56" s="106"/>
      <c r="C56" s="94"/>
      <c r="D56" s="97"/>
      <c r="E56" s="102" t="s">
        <v>209</v>
      </c>
      <c r="F56" s="103"/>
      <c r="G56" s="17" t="s">
        <v>110</v>
      </c>
      <c r="H56" s="18" t="s">
        <v>32</v>
      </c>
      <c r="I56" s="19"/>
      <c r="J56" s="17" t="s">
        <v>28</v>
      </c>
      <c r="K56" s="18" t="s">
        <v>111</v>
      </c>
      <c r="L56" s="19"/>
      <c r="M56" s="18" t="s">
        <v>60</v>
      </c>
      <c r="N56" s="18" t="s">
        <v>169</v>
      </c>
      <c r="O56" s="19"/>
      <c r="P56" s="43">
        <v>22.323134</v>
      </c>
      <c r="Q56" s="20" t="s">
        <v>21</v>
      </c>
      <c r="R56" s="9" t="s">
        <v>1</v>
      </c>
    </row>
    <row r="57" spans="1:18" ht="17.25" customHeight="1">
      <c r="A57" s="88"/>
      <c r="B57" s="106"/>
      <c r="C57" s="94"/>
      <c r="D57" s="97"/>
      <c r="E57" s="102" t="s">
        <v>210</v>
      </c>
      <c r="F57" s="103"/>
      <c r="G57" s="17" t="s">
        <v>112</v>
      </c>
      <c r="H57" s="18"/>
      <c r="I57" s="19"/>
      <c r="J57" s="17" t="s">
        <v>34</v>
      </c>
      <c r="K57" s="18"/>
      <c r="L57" s="21"/>
      <c r="M57" s="18" t="s">
        <v>41</v>
      </c>
      <c r="N57" s="18" t="s">
        <v>173</v>
      </c>
      <c r="O57" s="19"/>
      <c r="P57" s="43">
        <v>21.797148</v>
      </c>
      <c r="Q57" s="20" t="s">
        <v>21</v>
      </c>
      <c r="R57" s="9" t="s">
        <v>1</v>
      </c>
    </row>
    <row r="58" spans="1:18" ht="17.25" customHeight="1">
      <c r="A58" s="89"/>
      <c r="B58" s="106"/>
      <c r="C58" s="95"/>
      <c r="D58" s="98"/>
      <c r="E58" s="24" t="s">
        <v>182</v>
      </c>
      <c r="F58" s="25" t="s">
        <v>182</v>
      </c>
      <c r="G58" s="26" t="s">
        <v>26</v>
      </c>
      <c r="H58" s="27"/>
      <c r="I58" s="29"/>
      <c r="J58" s="26" t="s">
        <v>33</v>
      </c>
      <c r="K58" s="27"/>
      <c r="L58" s="30"/>
      <c r="M58" s="27" t="s">
        <v>71</v>
      </c>
      <c r="N58" s="28"/>
      <c r="O58" s="29"/>
      <c r="P58" s="104" t="s">
        <v>182</v>
      </c>
      <c r="Q58" s="105"/>
      <c r="R58" s="9" t="s">
        <v>1</v>
      </c>
    </row>
    <row r="59" spans="1:18" ht="17.25" customHeight="1">
      <c r="A59" s="87">
        <v>15</v>
      </c>
      <c r="B59" s="106" t="s">
        <v>24</v>
      </c>
      <c r="C59" s="93" t="s">
        <v>211</v>
      </c>
      <c r="D59" s="96" t="s">
        <v>25</v>
      </c>
      <c r="E59" s="99" t="s">
        <v>212</v>
      </c>
      <c r="F59" s="100"/>
      <c r="G59" s="17" t="s">
        <v>77</v>
      </c>
      <c r="H59" s="18" t="s">
        <v>113</v>
      </c>
      <c r="I59" s="21" t="s">
        <v>107</v>
      </c>
      <c r="J59" s="17" t="s">
        <v>39</v>
      </c>
      <c r="K59" s="18" t="s">
        <v>108</v>
      </c>
      <c r="L59" s="19"/>
      <c r="M59" s="18" t="s">
        <v>114</v>
      </c>
      <c r="N59" s="18" t="s">
        <v>41</v>
      </c>
      <c r="O59" s="19"/>
      <c r="P59" s="43">
        <v>629.8180000000001</v>
      </c>
      <c r="Q59" s="16" t="s">
        <v>19</v>
      </c>
      <c r="R59" s="9" t="s">
        <v>1</v>
      </c>
    </row>
    <row r="60" spans="1:18" ht="17.25" customHeight="1">
      <c r="A60" s="88"/>
      <c r="B60" s="106"/>
      <c r="C60" s="94"/>
      <c r="D60" s="97"/>
      <c r="E60" s="102" t="s">
        <v>213</v>
      </c>
      <c r="F60" s="103"/>
      <c r="G60" s="17" t="s">
        <v>25</v>
      </c>
      <c r="H60" s="18" t="s">
        <v>115</v>
      </c>
      <c r="I60" s="21"/>
      <c r="J60" s="17" t="s">
        <v>116</v>
      </c>
      <c r="K60" s="18" t="s">
        <v>117</v>
      </c>
      <c r="L60" s="19"/>
      <c r="M60" s="18" t="s">
        <v>118</v>
      </c>
      <c r="N60" s="18" t="s">
        <v>166</v>
      </c>
      <c r="O60" s="19"/>
      <c r="P60" s="43">
        <v>24.237900000000003</v>
      </c>
      <c r="Q60" s="20" t="s">
        <v>21</v>
      </c>
      <c r="R60" s="9" t="s">
        <v>1</v>
      </c>
    </row>
    <row r="61" spans="1:18" ht="17.25" customHeight="1">
      <c r="A61" s="88"/>
      <c r="B61" s="106"/>
      <c r="C61" s="94"/>
      <c r="D61" s="97"/>
      <c r="E61" s="102" t="s">
        <v>107</v>
      </c>
      <c r="F61" s="103"/>
      <c r="G61" s="17" t="s">
        <v>159</v>
      </c>
      <c r="H61" s="18" t="s">
        <v>119</v>
      </c>
      <c r="I61" s="21"/>
      <c r="J61" s="17" t="s">
        <v>33</v>
      </c>
      <c r="K61" s="18"/>
      <c r="L61" s="19"/>
      <c r="M61" s="18" t="s">
        <v>71</v>
      </c>
      <c r="N61" s="18" t="s">
        <v>63</v>
      </c>
      <c r="O61" s="19"/>
      <c r="P61" s="43">
        <v>17.064399999999999</v>
      </c>
      <c r="Q61" s="20" t="s">
        <v>21</v>
      </c>
      <c r="R61" s="9" t="s">
        <v>1</v>
      </c>
    </row>
    <row r="62" spans="1:18" ht="17.25" customHeight="1">
      <c r="A62" s="89"/>
      <c r="B62" s="106"/>
      <c r="C62" s="95"/>
      <c r="D62" s="98"/>
      <c r="E62" s="24" t="s">
        <v>182</v>
      </c>
      <c r="F62" s="25" t="s">
        <v>182</v>
      </c>
      <c r="G62" s="17" t="s">
        <v>120</v>
      </c>
      <c r="H62" s="18" t="s">
        <v>121</v>
      </c>
      <c r="I62" s="21"/>
      <c r="J62" s="17" t="s">
        <v>79</v>
      </c>
      <c r="K62" s="18"/>
      <c r="L62" s="19"/>
      <c r="M62" s="18" t="s">
        <v>60</v>
      </c>
      <c r="N62" s="18" t="s">
        <v>122</v>
      </c>
      <c r="O62" s="29"/>
      <c r="P62" s="110" t="s">
        <v>246</v>
      </c>
      <c r="Q62" s="111"/>
      <c r="R62" s="9" t="s">
        <v>1</v>
      </c>
    </row>
    <row r="63" spans="1:18" ht="17.25" customHeight="1">
      <c r="A63" s="87">
        <v>16</v>
      </c>
      <c r="B63" s="106" t="s">
        <v>42</v>
      </c>
      <c r="C63" s="93" t="s">
        <v>178</v>
      </c>
      <c r="D63" s="96" t="s">
        <v>25</v>
      </c>
      <c r="E63" s="99" t="s">
        <v>214</v>
      </c>
      <c r="F63" s="100"/>
      <c r="G63" s="13" t="s">
        <v>25</v>
      </c>
      <c r="H63" s="14" t="s">
        <v>123</v>
      </c>
      <c r="I63" s="31" t="s">
        <v>32</v>
      </c>
      <c r="J63" s="13" t="s">
        <v>28</v>
      </c>
      <c r="K63" s="14" t="s">
        <v>79</v>
      </c>
      <c r="L63" s="15" t="s">
        <v>171</v>
      </c>
      <c r="M63" s="14" t="s">
        <v>30</v>
      </c>
      <c r="N63" s="14" t="s">
        <v>124</v>
      </c>
      <c r="O63" s="15"/>
      <c r="P63" s="43">
        <v>652.84626999999978</v>
      </c>
      <c r="Q63" s="16" t="s">
        <v>19</v>
      </c>
      <c r="R63" s="9" t="s">
        <v>1</v>
      </c>
    </row>
    <row r="64" spans="1:18" ht="17.25" customHeight="1">
      <c r="A64" s="88"/>
      <c r="B64" s="106"/>
      <c r="C64" s="94"/>
      <c r="D64" s="97"/>
      <c r="E64" s="102" t="s">
        <v>215</v>
      </c>
      <c r="F64" s="103"/>
      <c r="G64" s="17" t="s">
        <v>59</v>
      </c>
      <c r="H64" s="18" t="s">
        <v>101</v>
      </c>
      <c r="I64" s="21" t="s">
        <v>125</v>
      </c>
      <c r="J64" s="17" t="s">
        <v>164</v>
      </c>
      <c r="K64" s="18" t="s">
        <v>34</v>
      </c>
      <c r="L64" s="19" t="s">
        <v>108</v>
      </c>
      <c r="M64" s="18" t="s">
        <v>37</v>
      </c>
      <c r="N64" s="18" t="s">
        <v>71</v>
      </c>
      <c r="O64" s="19"/>
      <c r="P64" s="43">
        <v>25.880460000000006</v>
      </c>
      <c r="Q64" s="20" t="s">
        <v>21</v>
      </c>
      <c r="R64" s="9" t="s">
        <v>1</v>
      </c>
    </row>
    <row r="65" spans="1:18" ht="17.25" customHeight="1">
      <c r="A65" s="88"/>
      <c r="B65" s="106"/>
      <c r="C65" s="94"/>
      <c r="D65" s="97"/>
      <c r="E65" s="102" t="s">
        <v>216</v>
      </c>
      <c r="F65" s="103"/>
      <c r="G65" s="17" t="s">
        <v>126</v>
      </c>
      <c r="H65" s="18" t="s">
        <v>43</v>
      </c>
      <c r="I65" s="21"/>
      <c r="J65" s="17" t="s">
        <v>127</v>
      </c>
      <c r="K65" s="18" t="s">
        <v>33</v>
      </c>
      <c r="L65" s="19" t="s">
        <v>128</v>
      </c>
      <c r="M65" s="18" t="s">
        <v>129</v>
      </c>
      <c r="N65" s="18" t="s">
        <v>67</v>
      </c>
      <c r="O65" s="19"/>
      <c r="P65" s="43">
        <v>22.22457</v>
      </c>
      <c r="Q65" s="20" t="s">
        <v>21</v>
      </c>
      <c r="R65" s="9" t="s">
        <v>1</v>
      </c>
    </row>
    <row r="66" spans="1:18" ht="17.25" customHeight="1">
      <c r="A66" s="89"/>
      <c r="B66" s="106"/>
      <c r="C66" s="95"/>
      <c r="D66" s="98"/>
      <c r="E66" s="24" t="s">
        <v>217</v>
      </c>
      <c r="F66" s="25" t="s">
        <v>182</v>
      </c>
      <c r="G66" s="26" t="s">
        <v>38</v>
      </c>
      <c r="H66" s="27" t="s">
        <v>26</v>
      </c>
      <c r="I66" s="30"/>
      <c r="J66" s="26" t="s">
        <v>84</v>
      </c>
      <c r="K66" s="27" t="s">
        <v>165</v>
      </c>
      <c r="L66" s="30" t="s">
        <v>130</v>
      </c>
      <c r="M66" s="27" t="s">
        <v>41</v>
      </c>
      <c r="N66" s="27" t="s">
        <v>63</v>
      </c>
      <c r="O66" s="29"/>
      <c r="P66" s="104" t="s">
        <v>182</v>
      </c>
      <c r="Q66" s="105"/>
      <c r="R66" s="9" t="s">
        <v>1</v>
      </c>
    </row>
    <row r="67" spans="1:18" ht="17.25" customHeight="1">
      <c r="A67" s="87">
        <v>19</v>
      </c>
      <c r="B67" s="90" t="s">
        <v>18</v>
      </c>
      <c r="C67" s="93" t="s">
        <v>218</v>
      </c>
      <c r="D67" s="96" t="s">
        <v>25</v>
      </c>
      <c r="E67" s="99" t="s">
        <v>219</v>
      </c>
      <c r="F67" s="112"/>
      <c r="G67" s="13" t="s">
        <v>43</v>
      </c>
      <c r="H67" s="14" t="s">
        <v>77</v>
      </c>
      <c r="I67" s="15"/>
      <c r="J67" s="13" t="s">
        <v>84</v>
      </c>
      <c r="K67" s="14" t="s">
        <v>131</v>
      </c>
      <c r="L67" s="15" t="s">
        <v>164</v>
      </c>
      <c r="M67" s="14" t="s">
        <v>114</v>
      </c>
      <c r="N67" s="14" t="s">
        <v>41</v>
      </c>
      <c r="O67" s="15"/>
      <c r="P67" s="43">
        <v>738.93099999999993</v>
      </c>
      <c r="Q67" s="16" t="s">
        <v>19</v>
      </c>
      <c r="R67" s="9" t="s">
        <v>1</v>
      </c>
    </row>
    <row r="68" spans="1:18" ht="17.25" customHeight="1">
      <c r="A68" s="88"/>
      <c r="B68" s="91"/>
      <c r="C68" s="94"/>
      <c r="D68" s="97"/>
      <c r="E68" s="102" t="s">
        <v>220</v>
      </c>
      <c r="F68" s="113"/>
      <c r="G68" s="17" t="s">
        <v>25</v>
      </c>
      <c r="H68" s="18"/>
      <c r="I68" s="19"/>
      <c r="J68" s="17" t="s">
        <v>33</v>
      </c>
      <c r="K68" s="18" t="s">
        <v>78</v>
      </c>
      <c r="L68" s="19"/>
      <c r="M68" s="18" t="s">
        <v>71</v>
      </c>
      <c r="N68" s="18" t="s">
        <v>132</v>
      </c>
      <c r="O68" s="19"/>
      <c r="P68" s="43">
        <v>25.855600000000006</v>
      </c>
      <c r="Q68" s="20" t="s">
        <v>21</v>
      </c>
      <c r="R68" s="9" t="s">
        <v>1</v>
      </c>
    </row>
    <row r="69" spans="1:18" ht="17.25" customHeight="1">
      <c r="A69" s="88"/>
      <c r="B69" s="91"/>
      <c r="C69" s="94"/>
      <c r="D69" s="97"/>
      <c r="E69" s="102" t="s">
        <v>182</v>
      </c>
      <c r="F69" s="113"/>
      <c r="G69" s="17" t="s">
        <v>68</v>
      </c>
      <c r="H69" s="18"/>
      <c r="I69" s="19"/>
      <c r="J69" s="17" t="s">
        <v>47</v>
      </c>
      <c r="K69" s="18" t="s">
        <v>133</v>
      </c>
      <c r="L69" s="19"/>
      <c r="M69" s="18" t="s">
        <v>37</v>
      </c>
      <c r="N69" s="18" t="s">
        <v>92</v>
      </c>
      <c r="O69" s="19"/>
      <c r="P69" s="43">
        <v>20.7028</v>
      </c>
      <c r="Q69" s="20" t="s">
        <v>21</v>
      </c>
      <c r="R69" s="9" t="s">
        <v>1</v>
      </c>
    </row>
    <row r="70" spans="1:18" ht="17.25" customHeight="1">
      <c r="A70" s="89"/>
      <c r="B70" s="92"/>
      <c r="C70" s="95"/>
      <c r="D70" s="98"/>
      <c r="E70" s="23" t="s">
        <v>182</v>
      </c>
      <c r="F70" s="23" t="s">
        <v>182</v>
      </c>
      <c r="G70" s="26" t="s">
        <v>38</v>
      </c>
      <c r="H70" s="27"/>
      <c r="I70" s="29"/>
      <c r="J70" s="26" t="s">
        <v>39</v>
      </c>
      <c r="K70" s="27" t="s">
        <v>27</v>
      </c>
      <c r="L70" s="29"/>
      <c r="M70" s="27" t="s">
        <v>62</v>
      </c>
      <c r="N70" s="27"/>
      <c r="O70" s="29"/>
      <c r="P70" s="110" t="s">
        <v>247</v>
      </c>
      <c r="Q70" s="111"/>
      <c r="R70" s="9" t="s">
        <v>1</v>
      </c>
    </row>
    <row r="71" spans="1:18" ht="17.25" customHeight="1">
      <c r="A71" s="87">
        <v>20</v>
      </c>
      <c r="B71" s="106" t="s">
        <v>22</v>
      </c>
      <c r="C71" s="93" t="s">
        <v>221</v>
      </c>
      <c r="D71" s="96" t="s">
        <v>25</v>
      </c>
      <c r="E71" s="99" t="s">
        <v>222</v>
      </c>
      <c r="F71" s="100"/>
      <c r="G71" s="17" t="s">
        <v>134</v>
      </c>
      <c r="H71" s="18" t="s">
        <v>43</v>
      </c>
      <c r="I71" s="19"/>
      <c r="J71" s="17" t="s">
        <v>46</v>
      </c>
      <c r="K71" s="18" t="s">
        <v>65</v>
      </c>
      <c r="L71" s="19"/>
      <c r="M71" s="13" t="s">
        <v>66</v>
      </c>
      <c r="N71" s="14" t="s">
        <v>49</v>
      </c>
      <c r="O71" s="15"/>
      <c r="P71" s="43">
        <v>610.33239999999989</v>
      </c>
      <c r="Q71" s="16" t="s">
        <v>19</v>
      </c>
      <c r="R71" s="9" t="s">
        <v>1</v>
      </c>
    </row>
    <row r="72" spans="1:18" ht="17.25" customHeight="1">
      <c r="A72" s="88"/>
      <c r="B72" s="106"/>
      <c r="C72" s="94"/>
      <c r="D72" s="97"/>
      <c r="E72" s="102" t="s">
        <v>223</v>
      </c>
      <c r="F72" s="103"/>
      <c r="G72" s="17" t="s">
        <v>25</v>
      </c>
      <c r="H72" s="18" t="s">
        <v>93</v>
      </c>
      <c r="I72" s="21"/>
      <c r="J72" s="17" t="s">
        <v>27</v>
      </c>
      <c r="K72" s="18" t="s">
        <v>135</v>
      </c>
      <c r="L72" s="19"/>
      <c r="M72" s="17" t="s">
        <v>41</v>
      </c>
      <c r="N72" s="18"/>
      <c r="O72" s="19"/>
      <c r="P72" s="43">
        <v>23.818539999999999</v>
      </c>
      <c r="Q72" s="20" t="s">
        <v>21</v>
      </c>
      <c r="R72" s="9" t="s">
        <v>1</v>
      </c>
    </row>
    <row r="73" spans="1:18" ht="17.25" customHeight="1">
      <c r="A73" s="88"/>
      <c r="B73" s="106"/>
      <c r="C73" s="94"/>
      <c r="D73" s="97"/>
      <c r="E73" s="102" t="s">
        <v>93</v>
      </c>
      <c r="F73" s="103"/>
      <c r="G73" s="17" t="s">
        <v>104</v>
      </c>
      <c r="H73" s="18"/>
      <c r="I73" s="21"/>
      <c r="J73" s="17" t="s">
        <v>33</v>
      </c>
      <c r="K73" s="18" t="s">
        <v>136</v>
      </c>
      <c r="L73" s="19"/>
      <c r="M73" s="17" t="s">
        <v>137</v>
      </c>
      <c r="N73" s="18"/>
      <c r="O73" s="19"/>
      <c r="P73" s="43">
        <v>25.04958000000001</v>
      </c>
      <c r="Q73" s="20" t="s">
        <v>21</v>
      </c>
      <c r="R73" s="9" t="s">
        <v>1</v>
      </c>
    </row>
    <row r="74" spans="1:18" ht="17.25" customHeight="1">
      <c r="A74" s="89"/>
      <c r="B74" s="106"/>
      <c r="C74" s="95"/>
      <c r="D74" s="98"/>
      <c r="E74" s="24" t="s">
        <v>182</v>
      </c>
      <c r="F74" s="25" t="s">
        <v>182</v>
      </c>
      <c r="G74" s="26" t="s">
        <v>138</v>
      </c>
      <c r="H74" s="27"/>
      <c r="I74" s="30"/>
      <c r="J74" s="26" t="s">
        <v>69</v>
      </c>
      <c r="K74" s="27" t="s">
        <v>47</v>
      </c>
      <c r="L74" s="30"/>
      <c r="M74" s="26" t="s">
        <v>139</v>
      </c>
      <c r="N74" s="28"/>
      <c r="O74" s="29"/>
      <c r="P74" s="104" t="s">
        <v>182</v>
      </c>
      <c r="Q74" s="105"/>
      <c r="R74" s="9" t="s">
        <v>1</v>
      </c>
    </row>
    <row r="75" spans="1:18" ht="17.25" customHeight="1">
      <c r="A75" s="87">
        <v>21</v>
      </c>
      <c r="B75" s="106" t="s">
        <v>23</v>
      </c>
      <c r="C75" s="93" t="s">
        <v>178</v>
      </c>
      <c r="D75" s="96" t="s">
        <v>25</v>
      </c>
      <c r="E75" s="99" t="s">
        <v>224</v>
      </c>
      <c r="F75" s="100"/>
      <c r="G75" s="13" t="s">
        <v>25</v>
      </c>
      <c r="H75" s="14" t="s">
        <v>59</v>
      </c>
      <c r="I75" s="15" t="s">
        <v>32</v>
      </c>
      <c r="J75" s="13" t="s">
        <v>27</v>
      </c>
      <c r="K75" s="14" t="s">
        <v>28</v>
      </c>
      <c r="L75" s="15"/>
      <c r="M75" s="13" t="s">
        <v>30</v>
      </c>
      <c r="N75" s="14" t="s">
        <v>67</v>
      </c>
      <c r="O75" s="15"/>
      <c r="P75" s="43">
        <v>632.82099999999991</v>
      </c>
      <c r="Q75" s="16" t="s">
        <v>19</v>
      </c>
      <c r="R75" s="9" t="s">
        <v>1</v>
      </c>
    </row>
    <row r="76" spans="1:18" ht="17.25" customHeight="1">
      <c r="A76" s="88"/>
      <c r="B76" s="106"/>
      <c r="C76" s="94"/>
      <c r="D76" s="97"/>
      <c r="E76" s="102" t="s">
        <v>225</v>
      </c>
      <c r="F76" s="103"/>
      <c r="G76" s="17" t="s">
        <v>38</v>
      </c>
      <c r="H76" s="18" t="s">
        <v>140</v>
      </c>
      <c r="I76" s="19" t="s">
        <v>50</v>
      </c>
      <c r="J76" s="17" t="s">
        <v>47</v>
      </c>
      <c r="K76" s="18" t="s">
        <v>33</v>
      </c>
      <c r="L76" s="19"/>
      <c r="M76" s="17" t="s">
        <v>102</v>
      </c>
      <c r="N76" s="18"/>
      <c r="O76" s="19"/>
      <c r="P76" s="43">
        <v>27.358429999999998</v>
      </c>
      <c r="Q76" s="20" t="s">
        <v>21</v>
      </c>
      <c r="R76" s="9" t="s">
        <v>1</v>
      </c>
    </row>
    <row r="77" spans="1:18" ht="17.25" customHeight="1">
      <c r="A77" s="88"/>
      <c r="B77" s="106"/>
      <c r="C77" s="94"/>
      <c r="D77" s="97"/>
      <c r="E77" s="102" t="s">
        <v>226</v>
      </c>
      <c r="F77" s="103"/>
      <c r="G77" s="17" t="s">
        <v>43</v>
      </c>
      <c r="H77" s="18" t="s">
        <v>119</v>
      </c>
      <c r="I77" s="19"/>
      <c r="J77" s="17" t="s">
        <v>87</v>
      </c>
      <c r="K77" s="18" t="s">
        <v>108</v>
      </c>
      <c r="L77" s="19"/>
      <c r="M77" s="17" t="s">
        <v>41</v>
      </c>
      <c r="N77" s="18"/>
      <c r="O77" s="19"/>
      <c r="P77" s="43">
        <v>17.528519999999997</v>
      </c>
      <c r="Q77" s="20" t="s">
        <v>21</v>
      </c>
      <c r="R77" s="9" t="s">
        <v>1</v>
      </c>
    </row>
    <row r="78" spans="1:18" ht="17.25" customHeight="1">
      <c r="A78" s="89"/>
      <c r="B78" s="106"/>
      <c r="C78" s="95"/>
      <c r="D78" s="98"/>
      <c r="E78" s="24" t="s">
        <v>182</v>
      </c>
      <c r="F78" s="25" t="s">
        <v>182</v>
      </c>
      <c r="G78" s="26" t="s">
        <v>75</v>
      </c>
      <c r="H78" s="27" t="s">
        <v>55</v>
      </c>
      <c r="I78" s="29"/>
      <c r="J78" s="26" t="s">
        <v>98</v>
      </c>
      <c r="K78" s="27"/>
      <c r="L78" s="29"/>
      <c r="M78" s="26" t="s">
        <v>71</v>
      </c>
      <c r="N78" s="27"/>
      <c r="O78" s="29"/>
      <c r="P78" s="104" t="s">
        <v>182</v>
      </c>
      <c r="Q78" s="105"/>
      <c r="R78" s="9" t="s">
        <v>1</v>
      </c>
    </row>
    <row r="79" spans="1:18" ht="17.25" customHeight="1">
      <c r="A79" s="87">
        <v>22</v>
      </c>
      <c r="B79" s="106" t="s">
        <v>24</v>
      </c>
      <c r="C79" s="93" t="s">
        <v>178</v>
      </c>
      <c r="D79" s="96" t="s">
        <v>25</v>
      </c>
      <c r="E79" s="99" t="s">
        <v>227</v>
      </c>
      <c r="F79" s="100"/>
      <c r="G79" s="13" t="s">
        <v>25</v>
      </c>
      <c r="H79" s="14" t="s">
        <v>141</v>
      </c>
      <c r="I79" s="15"/>
      <c r="J79" s="13" t="s">
        <v>78</v>
      </c>
      <c r="K79" s="14" t="s">
        <v>160</v>
      </c>
      <c r="L79" s="15"/>
      <c r="M79" s="13" t="s">
        <v>30</v>
      </c>
      <c r="N79" s="14" t="s">
        <v>60</v>
      </c>
      <c r="O79" s="15"/>
      <c r="P79" s="43">
        <v>718.27799999999968</v>
      </c>
      <c r="Q79" s="16" t="s">
        <v>19</v>
      </c>
      <c r="R79" s="9" t="s">
        <v>1</v>
      </c>
    </row>
    <row r="80" spans="1:18" ht="17.25" customHeight="1">
      <c r="A80" s="88"/>
      <c r="B80" s="106"/>
      <c r="C80" s="94"/>
      <c r="D80" s="97"/>
      <c r="E80" s="102" t="s">
        <v>228</v>
      </c>
      <c r="F80" s="103"/>
      <c r="G80" s="17" t="s">
        <v>142</v>
      </c>
      <c r="H80" s="18" t="s">
        <v>113</v>
      </c>
      <c r="I80" s="19"/>
      <c r="J80" s="17" t="s">
        <v>117</v>
      </c>
      <c r="K80" s="18" t="s">
        <v>161</v>
      </c>
      <c r="L80" s="19"/>
      <c r="M80" s="17" t="s">
        <v>71</v>
      </c>
      <c r="N80" s="18"/>
      <c r="O80" s="19"/>
      <c r="P80" s="43">
        <v>29.058299999999999</v>
      </c>
      <c r="Q80" s="20" t="s">
        <v>21</v>
      </c>
      <c r="R80" s="9" t="s">
        <v>1</v>
      </c>
    </row>
    <row r="81" spans="1:18" ht="17.25" customHeight="1">
      <c r="A81" s="88"/>
      <c r="B81" s="106"/>
      <c r="C81" s="94"/>
      <c r="D81" s="97"/>
      <c r="E81" s="102" t="s">
        <v>229</v>
      </c>
      <c r="F81" s="103"/>
      <c r="G81" s="17" t="s">
        <v>159</v>
      </c>
      <c r="H81" s="18" t="s">
        <v>43</v>
      </c>
      <c r="I81" s="19"/>
      <c r="J81" s="17" t="s">
        <v>33</v>
      </c>
      <c r="K81" s="18" t="s">
        <v>84</v>
      </c>
      <c r="L81" s="19"/>
      <c r="M81" s="17" t="s">
        <v>63</v>
      </c>
      <c r="N81" s="18"/>
      <c r="O81" s="19"/>
      <c r="P81" s="43">
        <v>25.977399999999996</v>
      </c>
      <c r="Q81" s="20" t="s">
        <v>21</v>
      </c>
      <c r="R81" s="9" t="s">
        <v>1</v>
      </c>
    </row>
    <row r="82" spans="1:18" ht="17.25" customHeight="1">
      <c r="A82" s="89"/>
      <c r="B82" s="106"/>
      <c r="C82" s="95"/>
      <c r="D82" s="98"/>
      <c r="E82" s="24" t="s">
        <v>182</v>
      </c>
      <c r="F82" s="25" t="s">
        <v>182</v>
      </c>
      <c r="G82" s="26" t="s">
        <v>143</v>
      </c>
      <c r="H82" s="27" t="s">
        <v>77</v>
      </c>
      <c r="I82" s="29"/>
      <c r="J82" s="26" t="s">
        <v>128</v>
      </c>
      <c r="K82" s="27" t="s">
        <v>164</v>
      </c>
      <c r="L82" s="29"/>
      <c r="M82" s="26" t="s">
        <v>168</v>
      </c>
      <c r="N82" s="27"/>
      <c r="O82" s="29"/>
      <c r="P82" s="110" t="s">
        <v>248</v>
      </c>
      <c r="Q82" s="111"/>
      <c r="R82" s="9" t="s">
        <v>1</v>
      </c>
    </row>
    <row r="83" spans="1:18" ht="7.5" customHeight="1">
      <c r="A83" s="87">
        <v>23</v>
      </c>
      <c r="B83" s="106" t="s">
        <v>42</v>
      </c>
      <c r="C83" s="116"/>
      <c r="D83" s="119"/>
      <c r="E83" s="112"/>
      <c r="F83" s="112"/>
      <c r="G83" s="14"/>
      <c r="H83" s="14"/>
      <c r="I83" s="14"/>
      <c r="J83" s="14"/>
      <c r="K83" s="14"/>
      <c r="L83" s="14"/>
      <c r="M83" s="14"/>
      <c r="N83" s="14"/>
      <c r="O83" s="14"/>
      <c r="P83" s="33"/>
      <c r="Q83" s="34"/>
      <c r="R83" s="9" t="s">
        <v>1</v>
      </c>
    </row>
    <row r="84" spans="1:18" ht="7.5" customHeight="1">
      <c r="A84" s="88"/>
      <c r="B84" s="106"/>
      <c r="C84" s="117"/>
      <c r="D84" s="120"/>
      <c r="E84" s="113"/>
      <c r="F84" s="113"/>
      <c r="G84" s="18"/>
      <c r="H84" s="18"/>
      <c r="I84" s="18"/>
      <c r="J84" s="18"/>
      <c r="K84" s="18"/>
      <c r="L84" s="18"/>
      <c r="M84" s="18"/>
      <c r="N84" s="18"/>
      <c r="O84" s="18"/>
      <c r="P84" s="35"/>
      <c r="Q84" s="36"/>
      <c r="R84" s="9" t="s">
        <v>1</v>
      </c>
    </row>
    <row r="85" spans="1:18" ht="7.5" customHeight="1">
      <c r="A85" s="88"/>
      <c r="B85" s="106"/>
      <c r="C85" s="117"/>
      <c r="D85" s="120"/>
      <c r="E85" s="113"/>
      <c r="F85" s="113"/>
      <c r="G85" s="18"/>
      <c r="H85" s="18"/>
      <c r="I85" s="18"/>
      <c r="J85" s="18"/>
      <c r="K85" s="18"/>
      <c r="L85" s="18"/>
      <c r="M85" s="18"/>
      <c r="N85" s="18"/>
      <c r="O85" s="18"/>
      <c r="P85" s="35"/>
      <c r="Q85" s="36"/>
      <c r="R85" s="9" t="s">
        <v>1</v>
      </c>
    </row>
    <row r="86" spans="1:18" ht="7.5" customHeight="1">
      <c r="A86" s="89"/>
      <c r="B86" s="106"/>
      <c r="C86" s="118"/>
      <c r="D86" s="121"/>
      <c r="E86" s="23"/>
      <c r="F86" s="23"/>
      <c r="G86" s="27"/>
      <c r="H86" s="27"/>
      <c r="I86" s="27"/>
      <c r="J86" s="27"/>
      <c r="K86" s="27"/>
      <c r="L86" s="27"/>
      <c r="M86" s="27"/>
      <c r="N86" s="27"/>
      <c r="O86" s="27"/>
      <c r="P86" s="114"/>
      <c r="Q86" s="115"/>
      <c r="R86" s="9" t="s">
        <v>1</v>
      </c>
    </row>
    <row r="87" spans="1:18" ht="17.25" customHeight="1">
      <c r="A87" s="87">
        <v>26</v>
      </c>
      <c r="B87" s="90" t="s">
        <v>18</v>
      </c>
      <c r="C87" s="93" t="s">
        <v>178</v>
      </c>
      <c r="D87" s="96" t="s">
        <v>25</v>
      </c>
      <c r="E87" s="99" t="s">
        <v>230</v>
      </c>
      <c r="F87" s="100"/>
      <c r="G87" s="13" t="s">
        <v>25</v>
      </c>
      <c r="H87" s="14"/>
      <c r="I87" s="15"/>
      <c r="J87" s="13" t="s">
        <v>34</v>
      </c>
      <c r="K87" s="14" t="s">
        <v>78</v>
      </c>
      <c r="L87" s="15" t="s">
        <v>164</v>
      </c>
      <c r="M87" s="13" t="s">
        <v>30</v>
      </c>
      <c r="N87" s="14" t="s">
        <v>80</v>
      </c>
      <c r="O87" s="15"/>
      <c r="P87" s="43">
        <v>739.61189999999988</v>
      </c>
      <c r="Q87" s="16" t="s">
        <v>19</v>
      </c>
      <c r="R87" s="9" t="s">
        <v>1</v>
      </c>
    </row>
    <row r="88" spans="1:18" ht="17.25" customHeight="1">
      <c r="A88" s="88"/>
      <c r="B88" s="91"/>
      <c r="C88" s="94"/>
      <c r="D88" s="97"/>
      <c r="E88" s="102" t="s">
        <v>231</v>
      </c>
      <c r="F88" s="103"/>
      <c r="G88" s="17" t="s">
        <v>144</v>
      </c>
      <c r="H88" s="18"/>
      <c r="I88" s="19"/>
      <c r="J88" s="17" t="s">
        <v>28</v>
      </c>
      <c r="K88" s="18" t="s">
        <v>27</v>
      </c>
      <c r="L88" s="19"/>
      <c r="M88" s="17" t="s">
        <v>173</v>
      </c>
      <c r="N88" s="18" t="s">
        <v>60</v>
      </c>
      <c r="O88" s="19"/>
      <c r="P88" s="43">
        <v>27.680520000000005</v>
      </c>
      <c r="Q88" s="20" t="s">
        <v>21</v>
      </c>
      <c r="R88" s="9" t="s">
        <v>1</v>
      </c>
    </row>
    <row r="89" spans="1:18" ht="17.25" customHeight="1">
      <c r="A89" s="88"/>
      <c r="B89" s="91"/>
      <c r="C89" s="94"/>
      <c r="D89" s="97"/>
      <c r="E89" s="102" t="s">
        <v>232</v>
      </c>
      <c r="F89" s="103"/>
      <c r="G89" s="17" t="s">
        <v>26</v>
      </c>
      <c r="H89" s="18"/>
      <c r="I89" s="19"/>
      <c r="J89" s="17" t="s">
        <v>33</v>
      </c>
      <c r="K89" s="18" t="s">
        <v>117</v>
      </c>
      <c r="L89" s="19"/>
      <c r="M89" s="17" t="s">
        <v>80</v>
      </c>
      <c r="N89" s="18"/>
      <c r="O89" s="19"/>
      <c r="P89" s="43">
        <v>29.034769999999995</v>
      </c>
      <c r="Q89" s="20" t="s">
        <v>21</v>
      </c>
      <c r="R89" s="9" t="s">
        <v>1</v>
      </c>
    </row>
    <row r="90" spans="1:18" ht="17.25" customHeight="1">
      <c r="A90" s="89"/>
      <c r="B90" s="92"/>
      <c r="C90" s="95"/>
      <c r="D90" s="98"/>
      <c r="E90" s="23" t="s">
        <v>182</v>
      </c>
      <c r="F90" s="23" t="s">
        <v>182</v>
      </c>
      <c r="G90" s="26" t="s">
        <v>38</v>
      </c>
      <c r="H90" s="27"/>
      <c r="I90" s="29"/>
      <c r="J90" s="26" t="s">
        <v>65</v>
      </c>
      <c r="K90" s="27" t="s">
        <v>116</v>
      </c>
      <c r="L90" s="29"/>
      <c r="M90" s="26" t="s">
        <v>71</v>
      </c>
      <c r="N90" s="27"/>
      <c r="O90" s="29"/>
      <c r="P90" s="104" t="s">
        <v>182</v>
      </c>
      <c r="Q90" s="105"/>
      <c r="R90" s="9" t="s">
        <v>1</v>
      </c>
    </row>
    <row r="91" spans="1:18" ht="17.25" customHeight="1">
      <c r="A91" s="87">
        <v>27</v>
      </c>
      <c r="B91" s="106" t="s">
        <v>22</v>
      </c>
      <c r="C91" s="93" t="s">
        <v>66</v>
      </c>
      <c r="D91" s="96" t="s">
        <v>25</v>
      </c>
      <c r="E91" s="99" t="s">
        <v>233</v>
      </c>
      <c r="F91" s="100"/>
      <c r="G91" s="13" t="s">
        <v>25</v>
      </c>
      <c r="H91" s="14" t="s">
        <v>119</v>
      </c>
      <c r="I91" s="15"/>
      <c r="J91" s="13" t="s">
        <v>133</v>
      </c>
      <c r="K91" s="14" t="s">
        <v>33</v>
      </c>
      <c r="L91" s="15"/>
      <c r="M91" s="13" t="s">
        <v>66</v>
      </c>
      <c r="N91" s="14" t="s">
        <v>60</v>
      </c>
      <c r="O91" s="15"/>
      <c r="P91" s="43">
        <v>621.61359999999979</v>
      </c>
      <c r="Q91" s="16" t="s">
        <v>19</v>
      </c>
      <c r="R91" s="9" t="s">
        <v>1</v>
      </c>
    </row>
    <row r="92" spans="1:18" ht="17.25" customHeight="1">
      <c r="A92" s="88"/>
      <c r="B92" s="106"/>
      <c r="C92" s="94"/>
      <c r="D92" s="97"/>
      <c r="E92" s="102" t="s">
        <v>234</v>
      </c>
      <c r="F92" s="103"/>
      <c r="G92" s="17" t="s">
        <v>52</v>
      </c>
      <c r="H92" s="18" t="s">
        <v>59</v>
      </c>
      <c r="I92" s="19"/>
      <c r="J92" s="17" t="s">
        <v>27</v>
      </c>
      <c r="K92" s="18" t="s">
        <v>145</v>
      </c>
      <c r="L92" s="19"/>
      <c r="M92" s="17" t="s">
        <v>253</v>
      </c>
      <c r="N92" s="18"/>
      <c r="O92" s="19"/>
      <c r="P92" s="43">
        <v>23.419840000000008</v>
      </c>
      <c r="Q92" s="20" t="s">
        <v>21</v>
      </c>
      <c r="R92" s="9" t="s">
        <v>1</v>
      </c>
    </row>
    <row r="93" spans="1:18" ht="17.25" customHeight="1">
      <c r="A93" s="88"/>
      <c r="B93" s="106"/>
      <c r="C93" s="94"/>
      <c r="D93" s="97"/>
      <c r="E93" s="102" t="s">
        <v>235</v>
      </c>
      <c r="F93" s="103"/>
      <c r="G93" s="17" t="s">
        <v>43</v>
      </c>
      <c r="H93" s="18"/>
      <c r="I93" s="19"/>
      <c r="J93" s="17" t="s">
        <v>39</v>
      </c>
      <c r="K93" s="18"/>
      <c r="L93" s="19"/>
      <c r="M93" s="17" t="s">
        <v>49</v>
      </c>
      <c r="N93" s="18"/>
      <c r="O93" s="19"/>
      <c r="P93" s="43">
        <v>26.282060000000005</v>
      </c>
      <c r="Q93" s="20" t="s">
        <v>21</v>
      </c>
      <c r="R93" s="9" t="s">
        <v>1</v>
      </c>
    </row>
    <row r="94" spans="1:18" ht="17.25" customHeight="1">
      <c r="A94" s="89"/>
      <c r="B94" s="106"/>
      <c r="C94" s="95"/>
      <c r="D94" s="98"/>
      <c r="E94" s="24" t="s">
        <v>182</v>
      </c>
      <c r="F94" s="25" t="s">
        <v>182</v>
      </c>
      <c r="G94" s="26" t="s">
        <v>55</v>
      </c>
      <c r="H94" s="27"/>
      <c r="I94" s="29"/>
      <c r="J94" s="26" t="s">
        <v>73</v>
      </c>
      <c r="K94" s="27"/>
      <c r="L94" s="29"/>
      <c r="M94" s="26" t="s">
        <v>48</v>
      </c>
      <c r="N94" s="27"/>
      <c r="O94" s="29"/>
      <c r="P94" s="122" t="s">
        <v>182</v>
      </c>
      <c r="Q94" s="122"/>
      <c r="R94" s="9" t="s">
        <v>1</v>
      </c>
    </row>
    <row r="95" spans="1:18" ht="17.25" customHeight="1">
      <c r="A95" s="87">
        <v>28</v>
      </c>
      <c r="B95" s="106" t="s">
        <v>23</v>
      </c>
      <c r="C95" s="93" t="s">
        <v>178</v>
      </c>
      <c r="D95" s="96" t="s">
        <v>25</v>
      </c>
      <c r="E95" s="99" t="s">
        <v>236</v>
      </c>
      <c r="F95" s="100"/>
      <c r="G95" s="13" t="s">
        <v>25</v>
      </c>
      <c r="H95" s="14" t="s">
        <v>43</v>
      </c>
      <c r="I95" s="15"/>
      <c r="J95" s="13" t="s">
        <v>28</v>
      </c>
      <c r="K95" s="14" t="s">
        <v>27</v>
      </c>
      <c r="L95" s="15" t="s">
        <v>108</v>
      </c>
      <c r="M95" s="13" t="s">
        <v>30</v>
      </c>
      <c r="N95" s="14" t="s">
        <v>71</v>
      </c>
      <c r="O95" s="15"/>
      <c r="P95" s="43">
        <v>721.24310000000025</v>
      </c>
      <c r="Q95" s="16" t="s">
        <v>19</v>
      </c>
      <c r="R95" s="9" t="s">
        <v>1</v>
      </c>
    </row>
    <row r="96" spans="1:18" ht="17.25" customHeight="1">
      <c r="A96" s="88"/>
      <c r="B96" s="106"/>
      <c r="C96" s="94"/>
      <c r="D96" s="97"/>
      <c r="E96" s="102" t="s">
        <v>237</v>
      </c>
      <c r="F96" s="103"/>
      <c r="G96" s="17" t="s">
        <v>38</v>
      </c>
      <c r="H96" s="18" t="s">
        <v>77</v>
      </c>
      <c r="I96" s="19"/>
      <c r="J96" s="17" t="s">
        <v>34</v>
      </c>
      <c r="K96" s="18" t="s">
        <v>161</v>
      </c>
      <c r="L96" s="19"/>
      <c r="M96" s="17" t="s">
        <v>37</v>
      </c>
      <c r="N96" s="18" t="s">
        <v>80</v>
      </c>
      <c r="O96" s="19"/>
      <c r="P96" s="43">
        <v>28.43036</v>
      </c>
      <c r="Q96" s="20" t="s">
        <v>21</v>
      </c>
      <c r="R96" s="9" t="s">
        <v>1</v>
      </c>
    </row>
    <row r="97" spans="1:18" ht="17.25" customHeight="1">
      <c r="A97" s="88"/>
      <c r="B97" s="106"/>
      <c r="C97" s="94"/>
      <c r="D97" s="97"/>
      <c r="E97" s="102" t="s">
        <v>238</v>
      </c>
      <c r="F97" s="103"/>
      <c r="G97" s="17" t="s">
        <v>59</v>
      </c>
      <c r="H97" s="18" t="s">
        <v>32</v>
      </c>
      <c r="I97" s="19"/>
      <c r="J97" s="17" t="s">
        <v>33</v>
      </c>
      <c r="K97" s="18" t="s">
        <v>84</v>
      </c>
      <c r="L97" s="19"/>
      <c r="M97" s="17" t="s">
        <v>102</v>
      </c>
      <c r="N97" s="18"/>
      <c r="O97" s="19"/>
      <c r="P97" s="43">
        <v>25.853420000000007</v>
      </c>
      <c r="Q97" s="20" t="s">
        <v>21</v>
      </c>
      <c r="R97" s="9" t="s">
        <v>1</v>
      </c>
    </row>
    <row r="98" spans="1:18" ht="17.25" customHeight="1">
      <c r="A98" s="89"/>
      <c r="B98" s="106"/>
      <c r="C98" s="95"/>
      <c r="D98" s="98"/>
      <c r="E98" s="24" t="s">
        <v>182</v>
      </c>
      <c r="F98" s="25" t="s">
        <v>182</v>
      </c>
      <c r="G98" s="26" t="s">
        <v>101</v>
      </c>
      <c r="H98" s="27" t="s">
        <v>50</v>
      </c>
      <c r="I98" s="29"/>
      <c r="J98" s="26" t="s">
        <v>35</v>
      </c>
      <c r="K98" s="27" t="s">
        <v>164</v>
      </c>
      <c r="L98" s="29"/>
      <c r="M98" s="26" t="s">
        <v>41</v>
      </c>
      <c r="N98" s="27"/>
      <c r="O98" s="29"/>
      <c r="P98" s="104" t="s">
        <v>182</v>
      </c>
      <c r="Q98" s="105"/>
      <c r="R98" s="9" t="s">
        <v>1</v>
      </c>
    </row>
    <row r="99" spans="1:18" ht="17.25" customHeight="1">
      <c r="A99" s="87">
        <v>29</v>
      </c>
      <c r="B99" s="106" t="s">
        <v>24</v>
      </c>
      <c r="C99" s="93" t="s">
        <v>178</v>
      </c>
      <c r="D99" s="96" t="s">
        <v>25</v>
      </c>
      <c r="E99" s="99" t="s">
        <v>239</v>
      </c>
      <c r="F99" s="100"/>
      <c r="G99" s="13" t="s">
        <v>25</v>
      </c>
      <c r="H99" s="14" t="s">
        <v>38</v>
      </c>
      <c r="I99" s="15"/>
      <c r="J99" s="13" t="s">
        <v>78</v>
      </c>
      <c r="K99" s="14" t="s">
        <v>146</v>
      </c>
      <c r="L99" s="15" t="s">
        <v>147</v>
      </c>
      <c r="M99" s="13" t="s">
        <v>30</v>
      </c>
      <c r="N99" s="14" t="s">
        <v>80</v>
      </c>
      <c r="O99" s="15"/>
      <c r="P99" s="43">
        <v>586.59709999999995</v>
      </c>
      <c r="Q99" s="16" t="s">
        <v>19</v>
      </c>
      <c r="R99" s="9" t="s">
        <v>1</v>
      </c>
    </row>
    <row r="100" spans="1:18" ht="17.25" customHeight="1">
      <c r="A100" s="88"/>
      <c r="B100" s="106"/>
      <c r="C100" s="94"/>
      <c r="D100" s="97"/>
      <c r="E100" s="102" t="s">
        <v>240</v>
      </c>
      <c r="F100" s="103"/>
      <c r="G100" s="17" t="s">
        <v>148</v>
      </c>
      <c r="H100" s="18"/>
      <c r="I100" s="19"/>
      <c r="J100" s="17" t="s">
        <v>33</v>
      </c>
      <c r="K100" s="18" t="s">
        <v>84</v>
      </c>
      <c r="L100" s="19"/>
      <c r="M100" s="17" t="s">
        <v>37</v>
      </c>
      <c r="N100" s="18" t="s">
        <v>173</v>
      </c>
      <c r="O100" s="19"/>
      <c r="P100" s="43">
        <v>24.041340000000002</v>
      </c>
      <c r="Q100" s="20" t="s">
        <v>21</v>
      </c>
      <c r="R100" s="9" t="s">
        <v>1</v>
      </c>
    </row>
    <row r="101" spans="1:18" ht="17.25" customHeight="1">
      <c r="A101" s="88"/>
      <c r="B101" s="106"/>
      <c r="C101" s="94"/>
      <c r="D101" s="97"/>
      <c r="E101" s="102" t="s">
        <v>241</v>
      </c>
      <c r="F101" s="103"/>
      <c r="G101" s="17" t="s">
        <v>59</v>
      </c>
      <c r="H101" s="18"/>
      <c r="I101" s="19"/>
      <c r="J101" s="17" t="s">
        <v>79</v>
      </c>
      <c r="K101" s="18" t="s">
        <v>117</v>
      </c>
      <c r="L101" s="19"/>
      <c r="M101" s="17" t="s">
        <v>41</v>
      </c>
      <c r="N101" s="18"/>
      <c r="O101" s="19"/>
      <c r="P101" s="43">
        <v>14.545509999999997</v>
      </c>
      <c r="Q101" s="20" t="s">
        <v>21</v>
      </c>
      <c r="R101" s="9" t="s">
        <v>1</v>
      </c>
    </row>
    <row r="102" spans="1:18" ht="17.25" customHeight="1">
      <c r="A102" s="89"/>
      <c r="B102" s="106"/>
      <c r="C102" s="95"/>
      <c r="D102" s="98"/>
      <c r="E102" s="24" t="s">
        <v>182</v>
      </c>
      <c r="F102" s="25" t="s">
        <v>182</v>
      </c>
      <c r="G102" s="26" t="s">
        <v>149</v>
      </c>
      <c r="H102" s="27"/>
      <c r="I102" s="29"/>
      <c r="J102" s="26" t="s">
        <v>128</v>
      </c>
      <c r="K102" s="27" t="s">
        <v>108</v>
      </c>
      <c r="L102" s="29"/>
      <c r="M102" s="26" t="s">
        <v>71</v>
      </c>
      <c r="N102" s="27"/>
      <c r="O102" s="29"/>
      <c r="P102" s="122" t="s">
        <v>182</v>
      </c>
      <c r="Q102" s="122"/>
      <c r="R102" s="9" t="s">
        <v>1</v>
      </c>
    </row>
    <row r="103" spans="1:18" ht="17.25" customHeight="1">
      <c r="A103" s="87">
        <v>30</v>
      </c>
      <c r="B103" s="90" t="s">
        <v>42</v>
      </c>
      <c r="C103" s="93" t="s">
        <v>199</v>
      </c>
      <c r="D103" s="96" t="s">
        <v>25</v>
      </c>
      <c r="E103" s="99" t="s">
        <v>242</v>
      </c>
      <c r="F103" s="100"/>
      <c r="G103" s="37" t="s">
        <v>25</v>
      </c>
      <c r="H103" s="22"/>
      <c r="I103" s="21"/>
      <c r="J103" s="37" t="s">
        <v>150</v>
      </c>
      <c r="K103" s="22" t="s">
        <v>33</v>
      </c>
      <c r="L103" s="21" t="s">
        <v>108</v>
      </c>
      <c r="M103" s="37" t="s">
        <v>89</v>
      </c>
      <c r="N103" s="22" t="s">
        <v>151</v>
      </c>
      <c r="O103" s="21"/>
      <c r="P103" s="43">
        <v>698.92690000000005</v>
      </c>
      <c r="Q103" s="16" t="s">
        <v>19</v>
      </c>
      <c r="R103" s="9" t="s">
        <v>1</v>
      </c>
    </row>
    <row r="104" spans="1:18" ht="17.25" customHeight="1">
      <c r="A104" s="88"/>
      <c r="B104" s="91"/>
      <c r="C104" s="94"/>
      <c r="D104" s="97"/>
      <c r="E104" s="102" t="s">
        <v>243</v>
      </c>
      <c r="F104" s="103"/>
      <c r="G104" s="37" t="s">
        <v>38</v>
      </c>
      <c r="H104" s="22"/>
      <c r="I104" s="21"/>
      <c r="J104" s="37" t="s">
        <v>152</v>
      </c>
      <c r="K104" s="22" t="s">
        <v>36</v>
      </c>
      <c r="L104" s="21"/>
      <c r="M104" s="37" t="s">
        <v>80</v>
      </c>
      <c r="N104" s="22" t="s">
        <v>153</v>
      </c>
      <c r="O104" s="21"/>
      <c r="P104" s="43">
        <v>26.292860000000008</v>
      </c>
      <c r="Q104" s="20" t="s">
        <v>21</v>
      </c>
      <c r="R104" s="9" t="s">
        <v>1</v>
      </c>
    </row>
    <row r="105" spans="1:18" ht="17.25" customHeight="1">
      <c r="A105" s="88"/>
      <c r="B105" s="91"/>
      <c r="C105" s="94"/>
      <c r="D105" s="97"/>
      <c r="E105" s="102" t="s">
        <v>244</v>
      </c>
      <c r="F105" s="103"/>
      <c r="G105" s="37" t="s">
        <v>43</v>
      </c>
      <c r="H105" s="22"/>
      <c r="I105" s="21"/>
      <c r="J105" s="37" t="s">
        <v>164</v>
      </c>
      <c r="K105" s="22" t="s">
        <v>83</v>
      </c>
      <c r="L105" s="21"/>
      <c r="M105" s="37" t="s">
        <v>71</v>
      </c>
      <c r="N105" s="22"/>
      <c r="O105" s="21"/>
      <c r="P105" s="43">
        <v>23.75827</v>
      </c>
      <c r="Q105" s="20" t="s">
        <v>21</v>
      </c>
      <c r="R105" s="9" t="s">
        <v>1</v>
      </c>
    </row>
    <row r="106" spans="1:18" ht="17.25" customHeight="1">
      <c r="A106" s="89"/>
      <c r="B106" s="92"/>
      <c r="C106" s="95"/>
      <c r="D106" s="98"/>
      <c r="E106" s="24" t="s">
        <v>182</v>
      </c>
      <c r="F106" s="25" t="s">
        <v>182</v>
      </c>
      <c r="G106" s="38" t="s">
        <v>59</v>
      </c>
      <c r="H106" s="28"/>
      <c r="I106" s="30"/>
      <c r="J106" s="38" t="s">
        <v>65</v>
      </c>
      <c r="K106" s="28" t="s">
        <v>154</v>
      </c>
      <c r="L106" s="30"/>
      <c r="M106" s="38" t="s">
        <v>60</v>
      </c>
      <c r="N106" s="28"/>
      <c r="O106" s="30"/>
      <c r="P106" s="122" t="s">
        <v>182</v>
      </c>
      <c r="Q106" s="122"/>
      <c r="R106" s="9" t="s">
        <v>1</v>
      </c>
    </row>
    <row r="107" spans="1:18" ht="17.25" hidden="1" customHeight="1">
      <c r="A107" s="87" t="str">
        <f>IF([1]人数!$F37=0," ",[1]人数!$F37)</f>
        <v xml:space="preserve"> </v>
      </c>
      <c r="B107" s="90" t="s">
        <v>18</v>
      </c>
      <c r="C107" s="93" t="str">
        <f>IF(ISERROR(VLOOKUP(1,[1]作成!$H$1331:$K$1377,3,FALSE))," ",VLOOKUP(1,[1]作成!$H$1331:$K$1377,3,FALSE))</f>
        <v xml:space="preserve"> </v>
      </c>
      <c r="D107" s="96" t="str">
        <f>IF(ISERROR(VLOOKUP(2,[1]作成!$H$1377:$K$1431,4,FALSE))," ",VLOOKUP(2,[1]作成!$H$1377:$K$1431,4,FALSE))</f>
        <v xml:space="preserve"> </v>
      </c>
      <c r="E107" s="99" t="str">
        <f>IF(ISERROR(VLOOKUP(3,[1]作成!$H$1331:$K$1377,3,FALSE))," ",VLOOKUP(3,[1]作成!$H$1331:$K$1377,3,FALSE))</f>
        <v xml:space="preserve"> </v>
      </c>
      <c r="F107" s="100"/>
      <c r="G107" s="39"/>
      <c r="H107" s="40"/>
      <c r="I107" s="31"/>
      <c r="J107" s="39"/>
      <c r="K107" s="40"/>
      <c r="L107" s="31"/>
      <c r="M107" s="39"/>
      <c r="N107" s="40"/>
      <c r="O107" s="31"/>
      <c r="P107" s="43" t="str">
        <f>IF([1]計算!U31=0," ",[1]計算!U31)</f>
        <v xml:space="preserve"> </v>
      </c>
      <c r="Q107" s="16" t="s">
        <v>19</v>
      </c>
    </row>
    <row r="108" spans="1:18" ht="17.25" hidden="1" customHeight="1">
      <c r="A108" s="88"/>
      <c r="B108" s="91"/>
      <c r="C108" s="94"/>
      <c r="D108" s="97"/>
      <c r="E108" s="102" t="str">
        <f>IF(ISERROR(VLOOKUP(4,[1]作成!$H$1331:$K$1377,3,FALSE))," ",VLOOKUP(4,[1]作成!$H$1331:$K$1377,3,FALSE))</f>
        <v>はるさめスープ</v>
      </c>
      <c r="F108" s="103"/>
      <c r="G108" s="37"/>
      <c r="H108" s="22"/>
      <c r="I108" s="21"/>
      <c r="J108" s="37"/>
      <c r="K108" s="22"/>
      <c r="L108" s="21"/>
      <c r="M108" s="37"/>
      <c r="N108" s="22"/>
      <c r="O108" s="21"/>
      <c r="P108" s="43" t="str">
        <f>IF([1]計算!X31=0," ",[1]計算!X31)</f>
        <v xml:space="preserve"> </v>
      </c>
      <c r="Q108" s="20" t="s">
        <v>21</v>
      </c>
    </row>
    <row r="109" spans="1:18" ht="17.25" hidden="1" customHeight="1">
      <c r="A109" s="88"/>
      <c r="B109" s="91"/>
      <c r="C109" s="94"/>
      <c r="D109" s="97"/>
      <c r="E109" s="102" t="str">
        <f>IF(ISERROR(VLOOKUP(5,[1]作成!$H$1331:$K$1377,3,FALSE))," ",VLOOKUP(5,[1]作成!$H$1331:$K$1377,3,FALSE))</f>
        <v>プチシュークリーム</v>
      </c>
      <c r="F109" s="103"/>
      <c r="G109" s="37"/>
      <c r="H109" s="22"/>
      <c r="I109" s="21"/>
      <c r="J109" s="37"/>
      <c r="K109" s="22"/>
      <c r="L109" s="21"/>
      <c r="M109" s="37"/>
      <c r="N109" s="22"/>
      <c r="O109" s="21"/>
      <c r="P109" s="43" t="str">
        <f>IF([1]計算!Z31=0," ",[1]計算!Z31)</f>
        <v xml:space="preserve"> </v>
      </c>
      <c r="Q109" s="20" t="s">
        <v>21</v>
      </c>
    </row>
    <row r="110" spans="1:18" ht="17.25" hidden="1" customHeight="1">
      <c r="A110" s="89"/>
      <c r="B110" s="92"/>
      <c r="C110" s="95"/>
      <c r="D110" s="98"/>
      <c r="E110" s="24" t="str">
        <f>IF(ISERROR(VLOOKUP(6,[1]作成!$H$1331:$K$1377,3,FALSE))," ",VLOOKUP(6,[1]作成!$H$1331:$K$1377,3,FALSE))</f>
        <v xml:space="preserve"> </v>
      </c>
      <c r="F110" s="25" t="str">
        <f>IF(ISERROR(VLOOKUP(7,[1]作成!$H$1331:$K$1377,3,FALSE))," ",VLOOKUP(7,[1]作成!$H$1331:$K$1377,3,FALSE))</f>
        <v xml:space="preserve"> </v>
      </c>
      <c r="G110" s="38"/>
      <c r="H110" s="28"/>
      <c r="I110" s="30"/>
      <c r="J110" s="38"/>
      <c r="K110" s="28"/>
      <c r="L110" s="30"/>
      <c r="M110" s="38"/>
      <c r="N110" s="28"/>
      <c r="O110" s="30"/>
      <c r="P110" s="122" t="str">
        <f>IF([1]人数!I37=0," ",[1]人数!I37)</f>
        <v xml:space="preserve"> </v>
      </c>
      <c r="Q110" s="122"/>
    </row>
    <row r="111" spans="1:18" ht="15.95" customHeight="1">
      <c r="A111" s="9"/>
      <c r="B111" s="9" t="s">
        <v>155</v>
      </c>
      <c r="C111" s="41"/>
      <c r="D111" s="9"/>
      <c r="E111" s="9"/>
      <c r="F111" s="9"/>
      <c r="P111" s="9"/>
      <c r="Q111" s="9"/>
      <c r="R111" s="9" t="s">
        <v>1</v>
      </c>
    </row>
    <row r="112" spans="1:18" ht="15.95" customHeight="1">
      <c r="A112" s="9"/>
      <c r="B112" s="9" t="s">
        <v>156</v>
      </c>
      <c r="C112" s="41"/>
      <c r="D112" s="9"/>
      <c r="E112" s="9"/>
      <c r="F112" s="9"/>
      <c r="L112" s="8" t="s">
        <v>157</v>
      </c>
      <c r="M112" s="8"/>
      <c r="N112" s="8"/>
      <c r="P112" s="9"/>
      <c r="Q112" s="9"/>
      <c r="R112" s="9" t="s">
        <v>1</v>
      </c>
    </row>
    <row r="113" spans="1:18" ht="15.95" customHeight="1">
      <c r="A113" s="9"/>
      <c r="B113" s="9" t="s">
        <v>158</v>
      </c>
      <c r="C113" s="41"/>
      <c r="D113" s="9"/>
      <c r="E113" s="9"/>
      <c r="F113" s="9"/>
      <c r="P113" s="9"/>
      <c r="Q113" s="9"/>
      <c r="R113" s="9" t="s">
        <v>1</v>
      </c>
    </row>
    <row r="114" spans="1:18" ht="15.95" customHeight="1">
      <c r="A114" s="9"/>
      <c r="B114" s="9"/>
      <c r="C114" s="41"/>
      <c r="D114" s="9"/>
      <c r="E114" s="9"/>
      <c r="F114" s="9"/>
      <c r="P114" s="9"/>
      <c r="Q114" s="9"/>
      <c r="R114" s="9" t="s">
        <v>1</v>
      </c>
    </row>
    <row r="115" spans="1:18" ht="15.95" customHeight="1">
      <c r="A115" s="9"/>
      <c r="B115" s="9"/>
      <c r="C115" s="41"/>
      <c r="D115" s="9"/>
      <c r="E115" s="9"/>
      <c r="F115" s="9"/>
      <c r="P115" s="9"/>
      <c r="Q115" s="9"/>
      <c r="R115" s="9" t="s">
        <v>1</v>
      </c>
    </row>
    <row r="116" spans="1:18" ht="15.95" hidden="1" customHeight="1">
      <c r="A116" s="9"/>
      <c r="B116" s="9"/>
      <c r="C116" s="41"/>
      <c r="D116" s="9"/>
      <c r="E116" s="9"/>
      <c r="F116" s="9"/>
      <c r="P116" s="9"/>
      <c r="Q116" s="9"/>
    </row>
    <row r="117" spans="1:18" ht="15.95" hidden="1" customHeight="1">
      <c r="A117" s="9"/>
      <c r="B117" s="9"/>
      <c r="C117" s="41"/>
      <c r="D117" s="9"/>
      <c r="E117" s="9"/>
      <c r="F117" s="9"/>
      <c r="P117" s="9"/>
      <c r="Q117" s="9"/>
    </row>
    <row r="118" spans="1:18" ht="15.95" hidden="1" customHeight="1">
      <c r="A118" s="9"/>
      <c r="B118" s="9"/>
      <c r="C118" s="41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41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41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41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41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41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41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41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41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41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41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41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41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41"/>
      <c r="D131" s="9"/>
      <c r="E131" s="9"/>
      <c r="F131" s="9"/>
      <c r="P131" s="9"/>
      <c r="Q131" s="9"/>
    </row>
    <row r="132" spans="1:17" ht="15.95" hidden="1" customHeight="1">
      <c r="A132" s="9"/>
      <c r="B132" s="9"/>
      <c r="C132" s="41"/>
      <c r="D132" s="9"/>
      <c r="E132" s="9"/>
      <c r="F132" s="9"/>
      <c r="P132" s="9"/>
      <c r="Q132" s="9"/>
    </row>
    <row r="133" spans="1:17"/>
    <row r="134" spans="1:17"/>
  </sheetData>
  <sheetProtection autoFilter="0"/>
  <autoFilter ref="R2:R132">
    <filterColumn colId="0">
      <customFilters>
        <customFilter operator="notEqual" val=" "/>
      </customFilters>
    </filterColumn>
  </autoFilter>
  <mergeCells count="225"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</mergeCells>
  <phoneticPr fontId="3"/>
  <pageMargins left="0.70866141732283472" right="0.31496062992125984" top="0.55118110236220474" bottom="0.35433070866141736" header="0.31496062992125984" footer="0.31496062992125984"/>
  <pageSetup paperSize="9" scale="4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家庭配布 (菅原、館野、野々市)</vt:lpstr>
      <vt:lpstr>家庭配布 (富陽、御園)</vt:lpstr>
      <vt:lpstr>'家庭配布 (菅原、館野、野々市)'!Print_Area</vt:lpstr>
      <vt:lpstr>'家庭配布 (富陽、御園)'!Print_Area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cp:lastPrinted>2018-10-29T04:46:11Z</cp:lastPrinted>
  <dcterms:created xsi:type="dcterms:W3CDTF">2018-10-26T09:42:01Z</dcterms:created>
  <dcterms:modified xsi:type="dcterms:W3CDTF">2018-11-02T01:06:55Z</dcterms:modified>
</cp:coreProperties>
</file>