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ragishi\Desktop\"/>
    </mc:Choice>
  </mc:AlternateContent>
  <bookViews>
    <workbookView xWindow="0" yWindow="0" windowWidth="19065" windowHeight="12495"/>
  </bookViews>
  <sheets>
    <sheet name="富陽、御園" sheetId="1" r:id="rId1"/>
    <sheet name="野々市、館野、菅原" sheetId="4" r:id="rId2"/>
  </sheets>
  <externalReferences>
    <externalReference r:id="rId3"/>
  </externalReferences>
  <definedNames>
    <definedName name="_xlnm._FilterDatabase" localSheetId="0" hidden="1">'富陽、御園'!$A$2:$S$115</definedName>
    <definedName name="_xlnm._FilterDatabase" localSheetId="1" hidden="1">'野々市、館野、菅原'!$A$2:$S$115</definedName>
    <definedName name="_xlnm.Print_Area" localSheetId="0">'富陽、御園'!$A$2:$Q$115</definedName>
    <definedName name="_xlnm.Print_Area" localSheetId="1">'野々市、館野、菅原'!$A$2:$Q$115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0" i="4" l="1"/>
  <c r="F110" i="4"/>
  <c r="E110" i="4"/>
  <c r="E109" i="4"/>
  <c r="E108" i="4"/>
  <c r="E107" i="4"/>
  <c r="D107" i="4"/>
  <c r="C107" i="4"/>
  <c r="P106" i="4"/>
  <c r="F106" i="4"/>
  <c r="E106" i="4"/>
  <c r="P105" i="4"/>
  <c r="E105" i="4"/>
  <c r="P104" i="4"/>
  <c r="E104" i="4"/>
  <c r="P103" i="4"/>
  <c r="E103" i="4"/>
  <c r="D103" i="4"/>
  <c r="C103" i="4"/>
  <c r="P102" i="4"/>
  <c r="F102" i="4"/>
  <c r="E102" i="4"/>
  <c r="P101" i="4"/>
  <c r="E101" i="4"/>
  <c r="P100" i="4"/>
  <c r="E100" i="4"/>
  <c r="P99" i="4"/>
  <c r="E99" i="4"/>
  <c r="D99" i="4"/>
  <c r="C99" i="4"/>
  <c r="P98" i="4"/>
  <c r="F98" i="4"/>
  <c r="E98" i="4"/>
  <c r="P97" i="4"/>
  <c r="E97" i="4"/>
  <c r="P96" i="4"/>
  <c r="E96" i="4"/>
  <c r="P95" i="4"/>
  <c r="E95" i="4"/>
  <c r="D95" i="4"/>
  <c r="C95" i="4"/>
  <c r="P94" i="4"/>
  <c r="F94" i="4"/>
  <c r="E94" i="4"/>
  <c r="P93" i="4"/>
  <c r="E93" i="4"/>
  <c r="P92" i="4"/>
  <c r="E92" i="4"/>
  <c r="P91" i="4"/>
  <c r="E91" i="4"/>
  <c r="D91" i="4"/>
  <c r="C91" i="4"/>
  <c r="P90" i="4"/>
  <c r="F90" i="4"/>
  <c r="E90" i="4"/>
  <c r="P89" i="4"/>
  <c r="E89" i="4"/>
  <c r="P88" i="4"/>
  <c r="E88" i="4"/>
  <c r="P87" i="4"/>
  <c r="E87" i="4"/>
  <c r="D87" i="4"/>
  <c r="C87" i="4"/>
  <c r="P86" i="4"/>
  <c r="F86" i="4"/>
  <c r="E86" i="4"/>
  <c r="P85" i="4"/>
  <c r="E85" i="4"/>
  <c r="P84" i="4"/>
  <c r="E84" i="4"/>
  <c r="P83" i="4"/>
  <c r="E83" i="4"/>
  <c r="D83" i="4"/>
  <c r="C83" i="4"/>
  <c r="P82" i="4"/>
  <c r="F82" i="4"/>
  <c r="E82" i="4"/>
  <c r="P81" i="4"/>
  <c r="E81" i="4"/>
  <c r="P80" i="4"/>
  <c r="E80" i="4"/>
  <c r="P79" i="4"/>
  <c r="E79" i="4"/>
  <c r="D79" i="4"/>
  <c r="C79" i="4"/>
  <c r="P78" i="4"/>
  <c r="F78" i="4"/>
  <c r="E78" i="4"/>
  <c r="P77" i="4"/>
  <c r="E77" i="4"/>
  <c r="P76" i="4"/>
  <c r="E76" i="4"/>
  <c r="P75" i="4"/>
  <c r="E75" i="4"/>
  <c r="D75" i="4"/>
  <c r="C75" i="4"/>
  <c r="P74" i="4"/>
  <c r="F74" i="4"/>
  <c r="E74" i="4"/>
  <c r="P73" i="4"/>
  <c r="E73" i="4"/>
  <c r="P72" i="4"/>
  <c r="E72" i="4"/>
  <c r="P71" i="4"/>
  <c r="E71" i="4"/>
  <c r="D71" i="4"/>
  <c r="C71" i="4"/>
  <c r="P70" i="4"/>
  <c r="F70" i="4"/>
  <c r="E70" i="4"/>
  <c r="P69" i="4"/>
  <c r="E69" i="4"/>
  <c r="P68" i="4"/>
  <c r="E68" i="4"/>
  <c r="P67" i="4"/>
  <c r="E67" i="4"/>
  <c r="D67" i="4"/>
  <c r="C67" i="4"/>
  <c r="F66" i="4"/>
  <c r="E66" i="4"/>
  <c r="P65" i="4"/>
  <c r="E65" i="4"/>
  <c r="P64" i="4"/>
  <c r="E64" i="4"/>
  <c r="P63" i="4"/>
  <c r="E63" i="4"/>
  <c r="D63" i="4"/>
  <c r="C63" i="4"/>
  <c r="F62" i="4"/>
  <c r="E62" i="4"/>
  <c r="P61" i="4"/>
  <c r="E61" i="4"/>
  <c r="P60" i="4"/>
  <c r="E60" i="4"/>
  <c r="P59" i="4"/>
  <c r="E59" i="4"/>
  <c r="D59" i="4"/>
  <c r="C59" i="4"/>
  <c r="F58" i="4"/>
  <c r="E58" i="4"/>
  <c r="P57" i="4"/>
  <c r="E57" i="4"/>
  <c r="P56" i="4"/>
  <c r="E56" i="4"/>
  <c r="P55" i="4"/>
  <c r="H55" i="4"/>
  <c r="E55" i="4"/>
  <c r="D55" i="4"/>
  <c r="C55" i="4"/>
  <c r="P54" i="4"/>
  <c r="F54" i="4"/>
  <c r="E53" i="4"/>
  <c r="E52" i="4"/>
  <c r="E51" i="4"/>
  <c r="D51" i="4"/>
  <c r="P50" i="4"/>
  <c r="F50" i="4"/>
  <c r="E50" i="4"/>
  <c r="P49" i="4"/>
  <c r="E49" i="4"/>
  <c r="P48" i="4"/>
  <c r="E48" i="4"/>
  <c r="P47" i="4"/>
  <c r="E47" i="4"/>
  <c r="D47" i="4"/>
  <c r="C47" i="4"/>
  <c r="P46" i="4"/>
  <c r="F46" i="4"/>
  <c r="E46" i="4"/>
  <c r="P45" i="4"/>
  <c r="E45" i="4"/>
  <c r="P44" i="4"/>
  <c r="E44" i="4"/>
  <c r="P43" i="4"/>
  <c r="E43" i="4"/>
  <c r="D43" i="4"/>
  <c r="C43" i="4"/>
  <c r="P42" i="4"/>
  <c r="F42" i="4"/>
  <c r="E42" i="4"/>
  <c r="P41" i="4"/>
  <c r="E41" i="4"/>
  <c r="P40" i="4"/>
  <c r="E40" i="4"/>
  <c r="P39" i="4"/>
  <c r="E39" i="4"/>
  <c r="D39" i="4"/>
  <c r="C39" i="4"/>
  <c r="P38" i="4"/>
  <c r="F38" i="4"/>
  <c r="E38" i="4"/>
  <c r="P37" i="4"/>
  <c r="E37" i="4"/>
  <c r="P36" i="4"/>
  <c r="E36" i="4"/>
  <c r="P35" i="4"/>
  <c r="E35" i="4"/>
  <c r="D35" i="4"/>
  <c r="C35" i="4"/>
  <c r="P34" i="4"/>
  <c r="F34" i="4"/>
  <c r="E33" i="4"/>
  <c r="E32" i="4"/>
  <c r="E31" i="4"/>
  <c r="D31" i="4"/>
  <c r="F30" i="4"/>
  <c r="E30" i="4"/>
  <c r="P29" i="4"/>
  <c r="E29" i="4"/>
  <c r="P28" i="4"/>
  <c r="E28" i="4"/>
  <c r="P27" i="4"/>
  <c r="E27" i="4"/>
  <c r="D27" i="4"/>
  <c r="C27" i="4"/>
  <c r="P26" i="4"/>
  <c r="F26" i="4"/>
  <c r="E26" i="4"/>
  <c r="P25" i="4"/>
  <c r="E25" i="4"/>
  <c r="P24" i="4"/>
  <c r="E24" i="4"/>
  <c r="P23" i="4"/>
  <c r="E23" i="4"/>
  <c r="D23" i="4"/>
  <c r="C23" i="4"/>
  <c r="P22" i="4"/>
  <c r="F22" i="4"/>
  <c r="E22" i="4"/>
  <c r="P21" i="4"/>
  <c r="E21" i="4"/>
  <c r="P20" i="4"/>
  <c r="E20" i="4"/>
  <c r="P19" i="4"/>
  <c r="E19" i="4"/>
  <c r="D19" i="4"/>
  <c r="C19" i="4"/>
  <c r="P18" i="4"/>
  <c r="F18" i="4"/>
  <c r="E18" i="4"/>
  <c r="P17" i="4"/>
  <c r="E17" i="4"/>
  <c r="P16" i="4"/>
  <c r="E16" i="4"/>
  <c r="P15" i="4"/>
  <c r="E15" i="4"/>
  <c r="D15" i="4"/>
  <c r="C15" i="4"/>
  <c r="P14" i="4"/>
  <c r="F14" i="4"/>
  <c r="E14" i="4"/>
  <c r="P13" i="4"/>
  <c r="E13" i="4"/>
  <c r="P12" i="4"/>
  <c r="E12" i="4"/>
  <c r="P11" i="4"/>
  <c r="E11" i="4"/>
  <c r="D11" i="4"/>
  <c r="C11" i="4"/>
  <c r="P10" i="4"/>
  <c r="F10" i="4"/>
  <c r="E10" i="4"/>
  <c r="P9" i="4"/>
  <c r="E9" i="4"/>
  <c r="P8" i="4"/>
  <c r="E8" i="4"/>
  <c r="P7" i="4"/>
  <c r="E7" i="4"/>
  <c r="D7" i="4"/>
  <c r="C7" i="4"/>
  <c r="H55" i="1"/>
  <c r="P110" i="1"/>
  <c r="F110" i="1"/>
  <c r="E110" i="1"/>
  <c r="E109" i="1"/>
  <c r="E108" i="1"/>
  <c r="E107" i="1"/>
  <c r="D107" i="1"/>
  <c r="C107" i="1"/>
  <c r="P106" i="1"/>
  <c r="F106" i="1"/>
  <c r="E106" i="1"/>
  <c r="P105" i="1"/>
  <c r="E105" i="1"/>
  <c r="P104" i="1"/>
  <c r="E104" i="1"/>
  <c r="P103" i="1"/>
  <c r="E103" i="1"/>
  <c r="D103" i="1"/>
  <c r="C103" i="1"/>
  <c r="P102" i="1"/>
  <c r="F102" i="1"/>
  <c r="E102" i="1"/>
  <c r="P101" i="1"/>
  <c r="E101" i="1"/>
  <c r="P100" i="1"/>
  <c r="E100" i="1"/>
  <c r="P99" i="1"/>
  <c r="E99" i="1"/>
  <c r="D99" i="1"/>
  <c r="C99" i="1"/>
  <c r="P98" i="1"/>
  <c r="F98" i="1"/>
  <c r="E98" i="1"/>
  <c r="P97" i="1"/>
  <c r="E97" i="1"/>
  <c r="P96" i="1"/>
  <c r="E96" i="1"/>
  <c r="P95" i="1"/>
  <c r="E95" i="1"/>
  <c r="D95" i="1"/>
  <c r="C95" i="1"/>
  <c r="P94" i="1"/>
  <c r="F94" i="1"/>
  <c r="E94" i="1"/>
  <c r="P93" i="1"/>
  <c r="E93" i="1"/>
  <c r="P92" i="1"/>
  <c r="E92" i="1"/>
  <c r="P91" i="1"/>
  <c r="E91" i="1"/>
  <c r="D91" i="1"/>
  <c r="C91" i="1"/>
  <c r="P90" i="1"/>
  <c r="F90" i="1"/>
  <c r="E90" i="1"/>
  <c r="P89" i="1"/>
  <c r="E89" i="1"/>
  <c r="P88" i="1"/>
  <c r="E88" i="1"/>
  <c r="P87" i="1"/>
  <c r="E87" i="1"/>
  <c r="D87" i="1"/>
  <c r="C87" i="1"/>
  <c r="P86" i="1"/>
  <c r="F86" i="1"/>
  <c r="E86" i="1"/>
  <c r="P85" i="1"/>
  <c r="E85" i="1"/>
  <c r="P84" i="1"/>
  <c r="E84" i="1"/>
  <c r="P83" i="1"/>
  <c r="E83" i="1"/>
  <c r="D83" i="1"/>
  <c r="C83" i="1"/>
  <c r="P82" i="1"/>
  <c r="F82" i="1"/>
  <c r="E82" i="1"/>
  <c r="P81" i="1"/>
  <c r="E81" i="1"/>
  <c r="P80" i="1"/>
  <c r="E80" i="1"/>
  <c r="P79" i="1"/>
  <c r="E79" i="1"/>
  <c r="D79" i="1"/>
  <c r="C79" i="1"/>
  <c r="P78" i="1"/>
  <c r="F78" i="1"/>
  <c r="E78" i="1"/>
  <c r="P77" i="1"/>
  <c r="E77" i="1"/>
  <c r="P76" i="1"/>
  <c r="E76" i="1"/>
  <c r="P75" i="1"/>
  <c r="E75" i="1"/>
  <c r="D75" i="1"/>
  <c r="C75" i="1"/>
  <c r="P74" i="1"/>
  <c r="F74" i="1"/>
  <c r="E74" i="1"/>
  <c r="P73" i="1"/>
  <c r="E73" i="1"/>
  <c r="P72" i="1"/>
  <c r="E72" i="1"/>
  <c r="P71" i="1"/>
  <c r="E71" i="1"/>
  <c r="D71" i="1"/>
  <c r="C71" i="1"/>
  <c r="P70" i="1"/>
  <c r="F70" i="1"/>
  <c r="E70" i="1"/>
  <c r="P69" i="1"/>
  <c r="E69" i="1"/>
  <c r="P68" i="1"/>
  <c r="E68" i="1"/>
  <c r="P67" i="1"/>
  <c r="E67" i="1"/>
  <c r="D67" i="1"/>
  <c r="C67" i="1"/>
  <c r="F66" i="1"/>
  <c r="E66" i="1"/>
  <c r="P65" i="1"/>
  <c r="E65" i="1"/>
  <c r="P64" i="1"/>
  <c r="E64" i="1"/>
  <c r="P63" i="1"/>
  <c r="E63" i="1"/>
  <c r="D63" i="1"/>
  <c r="C63" i="1"/>
  <c r="F62" i="1"/>
  <c r="E62" i="1"/>
  <c r="P61" i="1"/>
  <c r="E61" i="1"/>
  <c r="P60" i="1"/>
  <c r="E60" i="1"/>
  <c r="P59" i="1"/>
  <c r="E59" i="1"/>
  <c r="D59" i="1"/>
  <c r="C59" i="1"/>
  <c r="F58" i="1"/>
  <c r="E58" i="1"/>
  <c r="P57" i="1"/>
  <c r="E57" i="1"/>
  <c r="P56" i="1"/>
  <c r="E56" i="1"/>
  <c r="P55" i="1"/>
  <c r="E55" i="1"/>
  <c r="D55" i="1"/>
  <c r="C55" i="1"/>
  <c r="P54" i="1"/>
  <c r="F54" i="1"/>
  <c r="E54" i="1"/>
  <c r="P53" i="1"/>
  <c r="E53" i="1"/>
  <c r="P52" i="1"/>
  <c r="E52" i="1"/>
  <c r="P51" i="1"/>
  <c r="E51" i="1"/>
  <c r="D51" i="1"/>
  <c r="C51" i="1"/>
  <c r="P50" i="1"/>
  <c r="F50" i="1"/>
  <c r="E50" i="1"/>
  <c r="P49" i="1"/>
  <c r="E49" i="1"/>
  <c r="P48" i="1"/>
  <c r="E48" i="1"/>
  <c r="P47" i="1"/>
  <c r="E47" i="1"/>
  <c r="D47" i="1"/>
  <c r="C47" i="1"/>
  <c r="P46" i="1"/>
  <c r="F46" i="1"/>
  <c r="E46" i="1"/>
  <c r="P45" i="1"/>
  <c r="E45" i="1"/>
  <c r="P44" i="1"/>
  <c r="E44" i="1"/>
  <c r="P43" i="1"/>
  <c r="E43" i="1"/>
  <c r="D43" i="1"/>
  <c r="C43" i="1"/>
  <c r="P42" i="1"/>
  <c r="F42" i="1"/>
  <c r="E42" i="1"/>
  <c r="P41" i="1"/>
  <c r="E41" i="1"/>
  <c r="P40" i="1"/>
  <c r="E40" i="1"/>
  <c r="P39" i="1"/>
  <c r="E39" i="1"/>
  <c r="D39" i="1"/>
  <c r="C39" i="1"/>
  <c r="P38" i="1"/>
  <c r="F38" i="1"/>
  <c r="E38" i="1"/>
  <c r="P37" i="1"/>
  <c r="E37" i="1"/>
  <c r="P36" i="1"/>
  <c r="E36" i="1"/>
  <c r="P35" i="1"/>
  <c r="E35" i="1"/>
  <c r="D35" i="1"/>
  <c r="C35" i="1"/>
  <c r="P34" i="1"/>
  <c r="F34" i="1"/>
  <c r="E34" i="1"/>
  <c r="P33" i="1"/>
  <c r="E33" i="1"/>
  <c r="P32" i="1"/>
  <c r="E32" i="1"/>
  <c r="P31" i="1"/>
  <c r="E31" i="1"/>
  <c r="D31" i="1"/>
  <c r="C31" i="1"/>
  <c r="F30" i="1"/>
  <c r="E30" i="1"/>
  <c r="P29" i="1"/>
  <c r="E29" i="1"/>
  <c r="P28" i="1"/>
  <c r="E28" i="1"/>
  <c r="P27" i="1"/>
  <c r="E27" i="1"/>
  <c r="D27" i="1"/>
  <c r="C27" i="1"/>
  <c r="P26" i="1"/>
  <c r="F26" i="1"/>
  <c r="E26" i="1"/>
  <c r="P25" i="1"/>
  <c r="E25" i="1"/>
  <c r="P24" i="1"/>
  <c r="E24" i="1"/>
  <c r="P23" i="1"/>
  <c r="E23" i="1"/>
  <c r="D23" i="1"/>
  <c r="C23" i="1"/>
  <c r="P22" i="1"/>
  <c r="F22" i="1"/>
  <c r="E22" i="1"/>
  <c r="P21" i="1"/>
  <c r="E21" i="1"/>
  <c r="P20" i="1"/>
  <c r="E20" i="1"/>
  <c r="P19" i="1"/>
  <c r="E19" i="1"/>
  <c r="D19" i="1"/>
  <c r="C19" i="1"/>
  <c r="P18" i="1"/>
  <c r="F18" i="1"/>
  <c r="E18" i="1"/>
  <c r="P17" i="1"/>
  <c r="E17" i="1"/>
  <c r="P16" i="1"/>
  <c r="E16" i="1"/>
  <c r="P15" i="1"/>
  <c r="E15" i="1"/>
  <c r="D15" i="1"/>
  <c r="C15" i="1"/>
  <c r="P14" i="1"/>
  <c r="F14" i="1"/>
  <c r="E14" i="1"/>
  <c r="P13" i="1"/>
  <c r="E13" i="1"/>
  <c r="P12" i="1"/>
  <c r="E12" i="1"/>
  <c r="P11" i="1"/>
  <c r="E11" i="1"/>
  <c r="D11" i="1"/>
  <c r="C11" i="1"/>
  <c r="P10" i="1"/>
  <c r="F10" i="1"/>
  <c r="E10" i="1"/>
  <c r="P9" i="1"/>
  <c r="E9" i="1"/>
  <c r="P8" i="1"/>
  <c r="E8" i="1"/>
  <c r="P7" i="1"/>
  <c r="E7" i="1"/>
  <c r="D7" i="1"/>
  <c r="C7" i="1"/>
  <c r="A7" i="4" l="1"/>
  <c r="A7" i="1"/>
  <c r="P109" i="4" l="1"/>
  <c r="P109" i="1"/>
  <c r="P108" i="4"/>
  <c r="P108" i="1"/>
  <c r="P107" i="4"/>
  <c r="P107" i="1"/>
  <c r="A11" i="4" l="1"/>
  <c r="A11" i="1"/>
  <c r="A15" i="4" l="1"/>
  <c r="A15" i="1"/>
  <c r="A107" i="4" l="1"/>
  <c r="A107" i="1" l="1"/>
  <c r="A19" i="4" l="1"/>
  <c r="A19" i="1"/>
  <c r="A23" i="4" l="1"/>
  <c r="A23" i="1"/>
  <c r="A27" i="4" l="1"/>
  <c r="A27" i="1"/>
  <c r="A31" i="4" l="1"/>
  <c r="A31" i="1"/>
  <c r="A35" i="4" l="1"/>
  <c r="A35" i="1"/>
  <c r="A39" i="4" l="1"/>
  <c r="A39" i="1"/>
  <c r="A43" i="4" l="1"/>
  <c r="A43" i="1"/>
  <c r="A47" i="4" l="1"/>
  <c r="A47" i="1"/>
  <c r="A51" i="4" l="1"/>
  <c r="A51" i="1"/>
  <c r="A55" i="4" l="1"/>
  <c r="A55" i="1"/>
  <c r="A59" i="4" l="1"/>
  <c r="A59" i="1"/>
  <c r="A63" i="4" l="1"/>
  <c r="A63" i="1"/>
  <c r="A67" i="4" l="1"/>
  <c r="A67" i="1" l="1"/>
  <c r="A71" i="4" l="1"/>
  <c r="A71" i="1" l="1"/>
  <c r="A75" i="4" l="1"/>
  <c r="A75" i="1" l="1"/>
  <c r="A79" i="4" l="1"/>
  <c r="A79" i="1" l="1"/>
  <c r="A83" i="4" l="1"/>
  <c r="A83" i="1" l="1"/>
  <c r="A87" i="4" l="1"/>
  <c r="A87" i="1" l="1"/>
  <c r="A91" i="4" l="1"/>
  <c r="A91" i="1" l="1"/>
  <c r="A95" i="4" l="1"/>
  <c r="A95" i="1" l="1"/>
  <c r="A99" i="4" l="1"/>
  <c r="A99" i="1" l="1"/>
  <c r="A103" i="4" l="1"/>
  <c r="A103" i="1" l="1"/>
</calcChain>
</file>

<file path=xl/sharedStrings.xml><?xml version="1.0" encoding="utf-8"?>
<sst xmlns="http://schemas.openxmlformats.org/spreadsheetml/2006/main" count="1043" uniqueCount="183">
  <si>
    <t>●</t>
    <phoneticPr fontId="3"/>
  </si>
  <si>
    <t>日</t>
    <rPh sb="0" eb="1">
      <t>ヒ</t>
    </rPh>
    <phoneticPr fontId="3"/>
  </si>
  <si>
    <t>曜</t>
    <rPh sb="0" eb="1">
      <t>ヨウ</t>
    </rPh>
    <phoneticPr fontId="3"/>
  </si>
  <si>
    <t>献　立　名</t>
    <rPh sb="0" eb="1">
      <t>ケン</t>
    </rPh>
    <rPh sb="2" eb="3">
      <t>リツ</t>
    </rPh>
    <rPh sb="4" eb="5">
      <t>メイ</t>
    </rPh>
    <phoneticPr fontId="3"/>
  </si>
  <si>
    <t>血や肉、骨になる</t>
    <rPh sb="0" eb="1">
      <t>チ</t>
    </rPh>
    <rPh sb="2" eb="3">
      <t>ニク</t>
    </rPh>
    <rPh sb="4" eb="5">
      <t>ホネ</t>
    </rPh>
    <phoneticPr fontId="12"/>
  </si>
  <si>
    <t>体の調子を整える</t>
    <rPh sb="0" eb="1">
      <t>カラダ</t>
    </rPh>
    <rPh sb="2" eb="4">
      <t>チョウシ</t>
    </rPh>
    <rPh sb="5" eb="6">
      <t>トトノ</t>
    </rPh>
    <phoneticPr fontId="12"/>
  </si>
  <si>
    <t>熱や力になる</t>
    <rPh sb="0" eb="1">
      <t>ネツ</t>
    </rPh>
    <rPh sb="2" eb="3">
      <t>チカラ</t>
    </rPh>
    <phoneticPr fontId="12"/>
  </si>
  <si>
    <t>たんぱく質</t>
    <rPh sb="4" eb="5">
      <t>シツ</t>
    </rPh>
    <phoneticPr fontId="3"/>
  </si>
  <si>
    <t>主食</t>
    <rPh sb="0" eb="2">
      <t>シュショク</t>
    </rPh>
    <phoneticPr fontId="3"/>
  </si>
  <si>
    <t>赤色の食品</t>
    <rPh sb="0" eb="2">
      <t>アカイロ</t>
    </rPh>
    <rPh sb="3" eb="5">
      <t>ショクヒン</t>
    </rPh>
    <phoneticPr fontId="3"/>
  </si>
  <si>
    <t>緑色の食品</t>
    <rPh sb="0" eb="2">
      <t>ミドリイロ</t>
    </rPh>
    <rPh sb="3" eb="5">
      <t>ショクヒン</t>
    </rPh>
    <phoneticPr fontId="3"/>
  </si>
  <si>
    <t>黄色の食品</t>
    <rPh sb="0" eb="2">
      <t>キイロ</t>
    </rPh>
    <rPh sb="3" eb="5">
      <t>ショクヒン</t>
    </rPh>
    <phoneticPr fontId="3"/>
  </si>
  <si>
    <t>脂質</t>
    <rPh sb="0" eb="1">
      <t>アブラ</t>
    </rPh>
    <rPh sb="1" eb="2">
      <t>シツ</t>
    </rPh>
    <phoneticPr fontId="3"/>
  </si>
  <si>
    <t>行事食等</t>
    <rPh sb="0" eb="2">
      <t>ギョウジ</t>
    </rPh>
    <rPh sb="2" eb="3">
      <t>ショク</t>
    </rPh>
    <rPh sb="3" eb="4">
      <t>トウ</t>
    </rPh>
    <phoneticPr fontId="3"/>
  </si>
  <si>
    <t>月</t>
    <rPh sb="0" eb="1">
      <t>ゲツ</t>
    </rPh>
    <phoneticPr fontId="3"/>
  </si>
  <si>
    <t>主食とおかずの欄は、作成シートのひらがな列の文字が飛んできます。</t>
    <rPh sb="0" eb="2">
      <t>シュショク</t>
    </rPh>
    <rPh sb="7" eb="8">
      <t>ラン</t>
    </rPh>
    <rPh sb="10" eb="12">
      <t>サクセイ</t>
    </rPh>
    <rPh sb="20" eb="21">
      <t>レツ</t>
    </rPh>
    <rPh sb="22" eb="24">
      <t>モジ</t>
    </rPh>
    <rPh sb="25" eb="26">
      <t>ト</t>
    </rPh>
    <phoneticPr fontId="3"/>
  </si>
  <si>
    <t>ｇ</t>
    <phoneticPr fontId="3"/>
  </si>
  <si>
    <t>火</t>
    <rPh sb="0" eb="1">
      <t>カ</t>
    </rPh>
    <phoneticPr fontId="3"/>
  </si>
  <si>
    <t>Kcal</t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</si>
  <si>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</si>
  <si>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</si>
  <si>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</si>
  <si>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※都合により献立の内容を一部変更する場合があります。</t>
    <rPh sb="1" eb="3">
      <t>ツゴウ</t>
    </rPh>
    <rPh sb="6" eb="8">
      <t>コンダテ</t>
    </rPh>
    <rPh sb="9" eb="11">
      <t>ナイヨウ</t>
    </rPh>
    <rPh sb="12" eb="14">
      <t>イチブ</t>
    </rPh>
    <rPh sb="14" eb="16">
      <t>ヘンコウ</t>
    </rPh>
    <rPh sb="18" eb="20">
      <t>バアイ</t>
    </rPh>
    <phoneticPr fontId="3"/>
  </si>
  <si>
    <t>※主な食材料名は、食品の栄養的な働きにより、赤、緑、黄のグループに分けて記載してあります。</t>
    <rPh sb="1" eb="2">
      <t>オモ</t>
    </rPh>
    <rPh sb="3" eb="5">
      <t>ショクザイ</t>
    </rPh>
    <rPh sb="5" eb="6">
      <t>リョウ</t>
    </rPh>
    <rPh sb="6" eb="7">
      <t>メイ</t>
    </rPh>
    <rPh sb="9" eb="11">
      <t>ショクヒン</t>
    </rPh>
    <rPh sb="12" eb="15">
      <t>エイヨウテキ</t>
    </rPh>
    <rPh sb="16" eb="17">
      <t>ハタラ</t>
    </rPh>
    <rPh sb="22" eb="23">
      <t>アカ</t>
    </rPh>
    <rPh sb="24" eb="25">
      <t>ミドリ</t>
    </rPh>
    <rPh sb="26" eb="27">
      <t>キ</t>
    </rPh>
    <rPh sb="33" eb="34">
      <t>ワ</t>
    </rPh>
    <rPh sb="36" eb="38">
      <t>キサイ</t>
    </rPh>
    <phoneticPr fontId="3"/>
  </si>
  <si>
    <t>野々市市小学校給食センター</t>
    <rPh sb="0" eb="3">
      <t>ノノイチ</t>
    </rPh>
    <rPh sb="3" eb="4">
      <t>シ</t>
    </rPh>
    <rPh sb="4" eb="7">
      <t>ショウガッコウ</t>
    </rPh>
    <rPh sb="7" eb="9">
      <t>キュウショク</t>
    </rPh>
    <phoneticPr fontId="3"/>
  </si>
  <si>
    <t>●は、野々市市の地場産物を使用する予定です。</t>
    <rPh sb="3" eb="6">
      <t>ノノイチ</t>
    </rPh>
    <rPh sb="6" eb="7">
      <t>シ</t>
    </rPh>
    <rPh sb="8" eb="10">
      <t>ジバ</t>
    </rPh>
    <rPh sb="10" eb="11">
      <t>サン</t>
    </rPh>
    <rPh sb="11" eb="12">
      <t>ブツ</t>
    </rPh>
    <rPh sb="13" eb="15">
      <t>シヨウ</t>
    </rPh>
    <rPh sb="17" eb="19">
      <t>ヨテイ</t>
    </rPh>
    <phoneticPr fontId="3"/>
  </si>
  <si>
    <t>むぎ飯</t>
  </si>
  <si>
    <t>小麦粉</t>
  </si>
  <si>
    <t>パン粉</t>
  </si>
  <si>
    <t>サラダ油</t>
  </si>
  <si>
    <t>三温糖</t>
  </si>
  <si>
    <t>ごま油　　</t>
  </si>
  <si>
    <t>じゃがいも</t>
  </si>
  <si>
    <t>牛乳</t>
  </si>
  <si>
    <t>豚肉</t>
  </si>
  <si>
    <t>鶏卵</t>
  </si>
  <si>
    <t>うすあげ</t>
  </si>
  <si>
    <t>わかめ</t>
  </si>
  <si>
    <t>みそ</t>
  </si>
  <si>
    <t>大豆ペースト</t>
  </si>
  <si>
    <t>キャベツ</t>
  </si>
  <si>
    <t>にんじん</t>
  </si>
  <si>
    <t>たまねぎ</t>
  </si>
  <si>
    <t>生クリーム</t>
  </si>
  <si>
    <t>マヨネーズ</t>
  </si>
  <si>
    <t>スパゲッティ</t>
  </si>
  <si>
    <t>オリーブ油</t>
  </si>
  <si>
    <t>白いんげん豆</t>
  </si>
  <si>
    <t>バター</t>
  </si>
  <si>
    <t>しめじ</t>
  </si>
  <si>
    <t>青ピーマン</t>
  </si>
  <si>
    <t>にんにく</t>
  </si>
  <si>
    <t>トマト缶</t>
  </si>
  <si>
    <t>チーズ</t>
  </si>
  <si>
    <t>ベーコン</t>
  </si>
  <si>
    <t>片栗粉</t>
  </si>
  <si>
    <t>しょうが</t>
  </si>
  <si>
    <t>さやいんげん</t>
  </si>
  <si>
    <t>黄ピーマン</t>
  </si>
  <si>
    <t>コーン</t>
  </si>
  <si>
    <t>鶏肉</t>
  </si>
  <si>
    <t>絹ごし豆腐</t>
  </si>
  <si>
    <t>白飯</t>
  </si>
  <si>
    <t>ごま油</t>
  </si>
  <si>
    <t>マカロニ</t>
  </si>
  <si>
    <t>卵スプレッド</t>
  </si>
  <si>
    <t>きゅうり</t>
  </si>
  <si>
    <t>ごぼう</t>
  </si>
  <si>
    <t>つきこんにゃく</t>
  </si>
  <si>
    <t>こまつな</t>
  </si>
  <si>
    <t>さば</t>
  </si>
  <si>
    <t>パセリ</t>
  </si>
  <si>
    <t>牛肉</t>
  </si>
  <si>
    <t>大豆たんぱく</t>
  </si>
  <si>
    <t>ミルクロール</t>
  </si>
  <si>
    <t>アーモンド</t>
  </si>
  <si>
    <t>ごま</t>
  </si>
  <si>
    <t>ロースハム</t>
  </si>
  <si>
    <t>あつあげ</t>
  </si>
  <si>
    <t>カレールウ</t>
  </si>
  <si>
    <t>ヨーグルト</t>
  </si>
  <si>
    <t>みかん缶</t>
  </si>
  <si>
    <t>黄桃缶</t>
  </si>
  <si>
    <t>ししゃも</t>
  </si>
  <si>
    <t>米粉</t>
  </si>
  <si>
    <t>えだまめ</t>
  </si>
  <si>
    <t>たけのこ</t>
  </si>
  <si>
    <t>いか</t>
  </si>
  <si>
    <t>えび</t>
  </si>
  <si>
    <t>あさりむき身</t>
  </si>
  <si>
    <t>こんにゃく</t>
  </si>
  <si>
    <t>焼きちくわ</t>
  </si>
  <si>
    <t>うずら卵</t>
  </si>
  <si>
    <t>もやし</t>
  </si>
  <si>
    <t>干ししいたけ</t>
  </si>
  <si>
    <t>さといも</t>
  </si>
  <si>
    <t>まぐろフレーク</t>
  </si>
  <si>
    <t>れんこん</t>
  </si>
  <si>
    <t>レンズ豆</t>
  </si>
  <si>
    <t>エリンギ</t>
  </si>
  <si>
    <t>しお昆布</t>
  </si>
  <si>
    <t>車麩</t>
  </si>
  <si>
    <t>●</t>
    <phoneticPr fontId="3"/>
  </si>
  <si>
    <t>エネルギー</t>
    <phoneticPr fontId="3"/>
  </si>
  <si>
    <t>牛乳</t>
    <phoneticPr fontId="3"/>
  </si>
  <si>
    <t>おかず</t>
    <phoneticPr fontId="3"/>
  </si>
  <si>
    <t>ｇ</t>
    <phoneticPr fontId="3"/>
  </si>
  <si>
    <t>●</t>
    <phoneticPr fontId="3"/>
  </si>
  <si>
    <t>Kcal</t>
    <phoneticPr fontId="3"/>
  </si>
  <si>
    <t>ｇ</t>
    <phoneticPr fontId="3"/>
  </si>
  <si>
    <t>●</t>
    <phoneticPr fontId="3"/>
  </si>
  <si>
    <t>●</t>
    <phoneticPr fontId="3"/>
  </si>
  <si>
    <t>Kcal</t>
    <phoneticPr fontId="3"/>
  </si>
  <si>
    <t>●</t>
    <phoneticPr fontId="3"/>
  </si>
  <si>
    <t>ｇ</t>
    <phoneticPr fontId="3"/>
  </si>
  <si>
    <t>ｇ</t>
    <phoneticPr fontId="3"/>
  </si>
  <si>
    <t>●</t>
    <phoneticPr fontId="3"/>
  </si>
  <si>
    <t>Kcal</t>
    <phoneticPr fontId="3"/>
  </si>
  <si>
    <t>●</t>
    <phoneticPr fontId="3"/>
  </si>
  <si>
    <t>●</t>
    <phoneticPr fontId="3"/>
  </si>
  <si>
    <t>ｇ</t>
    <phoneticPr fontId="3"/>
  </si>
  <si>
    <t>Kcal</t>
    <phoneticPr fontId="3"/>
  </si>
  <si>
    <t>ｇ</t>
    <phoneticPr fontId="3"/>
  </si>
  <si>
    <t>Kcal</t>
    <phoneticPr fontId="3"/>
  </si>
  <si>
    <t>ｇ</t>
    <phoneticPr fontId="3"/>
  </si>
  <si>
    <t>Kcal</t>
    <phoneticPr fontId="3"/>
  </si>
  <si>
    <t xml:space="preserve">  １ ２ 月　学 校 給 食 献 立 表</t>
    <rPh sb="6" eb="7">
      <t>ガツ</t>
    </rPh>
    <rPh sb="8" eb="9">
      <t>ガク</t>
    </rPh>
    <rPh sb="10" eb="11">
      <t>コウ</t>
    </rPh>
    <rPh sb="12" eb="13">
      <t>キュウ</t>
    </rPh>
    <rPh sb="14" eb="15">
      <t>ショク</t>
    </rPh>
    <rPh sb="16" eb="17">
      <t>ケン</t>
    </rPh>
    <rPh sb="18" eb="19">
      <t>リツ</t>
    </rPh>
    <rPh sb="20" eb="21">
      <t>ヒョウ</t>
    </rPh>
    <phoneticPr fontId="3"/>
  </si>
  <si>
    <t>セノビーゼリー</t>
  </si>
  <si>
    <t>ヤーコン</t>
  </si>
  <si>
    <t>食パン</t>
  </si>
  <si>
    <t>マスカットゼリー</t>
  </si>
  <si>
    <t>ほうとう</t>
  </si>
  <si>
    <t>りんごゼリー</t>
  </si>
  <si>
    <t>なしゼリー</t>
  </si>
  <si>
    <t>ぶどうゼリー</t>
  </si>
  <si>
    <t>春雨</t>
  </si>
  <si>
    <t>チョコクリーム</t>
  </si>
  <si>
    <t>すし飯</t>
  </si>
  <si>
    <t>甘納豆</t>
  </si>
  <si>
    <t>ケチャップライス</t>
  </si>
  <si>
    <t>コーンフレーク</t>
  </si>
  <si>
    <t>白みそ</t>
  </si>
  <si>
    <t>木綿豆腐</t>
  </si>
  <si>
    <t>エビシューマイ</t>
  </si>
  <si>
    <t>さつまあげ</t>
  </si>
  <si>
    <t>わかめふりけけ</t>
  </si>
  <si>
    <t>春巻き</t>
  </si>
  <si>
    <t>フランクフルトソーセージ</t>
  </si>
  <si>
    <t>かつおぶし</t>
  </si>
  <si>
    <t>鯖</t>
  </si>
  <si>
    <t>ブロッコリー</t>
  </si>
  <si>
    <t>レモン</t>
  </si>
  <si>
    <t>かぼちゃ</t>
  </si>
  <si>
    <t>カリフラワー</t>
  </si>
  <si>
    <t>バナナ</t>
  </si>
  <si>
    <t>ゆず</t>
  </si>
  <si>
    <t>糸みつば</t>
  </si>
  <si>
    <t>パプリカパウダー</t>
  </si>
  <si>
    <t>●ヤーコン</t>
    <phoneticPr fontId="3"/>
  </si>
  <si>
    <t>●だいこん</t>
  </si>
  <si>
    <t>●だいこん</t>
    <phoneticPr fontId="3"/>
  </si>
  <si>
    <t>●はくさい</t>
  </si>
  <si>
    <t>●はくさい</t>
    <phoneticPr fontId="3"/>
  </si>
  <si>
    <t>●ねぎ</t>
  </si>
  <si>
    <t>●ねぎ</t>
    <phoneticPr fontId="3"/>
  </si>
  <si>
    <t>さつまあげ</t>
    <phoneticPr fontId="3"/>
  </si>
  <si>
    <t>にんじん</t>
    <phoneticPr fontId="3"/>
  </si>
  <si>
    <t>●大豆</t>
  </si>
  <si>
    <t>ミルクしょくパン</t>
    <phoneticPr fontId="3"/>
  </si>
  <si>
    <t>チョコクリーム</t>
    <phoneticPr fontId="3"/>
  </si>
  <si>
    <t>ミルク食パン</t>
    <phoneticPr fontId="3"/>
  </si>
  <si>
    <t>フレンチトースト</t>
    <phoneticPr fontId="3"/>
  </si>
  <si>
    <t>ミルク食パン</t>
    <phoneticPr fontId="3"/>
  </si>
  <si>
    <t>バター</t>
    <phoneticPr fontId="3"/>
  </si>
  <si>
    <t>三温糖</t>
    <phoneticPr fontId="3"/>
  </si>
  <si>
    <t>フランクフルト</t>
    <phoneticPr fontId="3"/>
  </si>
  <si>
    <t>マカロニ</t>
    <phoneticPr fontId="3"/>
  </si>
  <si>
    <t>クリスマスカップデザート</t>
    <phoneticPr fontId="3"/>
  </si>
  <si>
    <t>マカロニ</t>
    <phoneticPr fontId="3"/>
  </si>
  <si>
    <t>風邪予防の献立</t>
    <rPh sb="0" eb="2">
      <t>カゼ</t>
    </rPh>
    <rPh sb="2" eb="4">
      <t>ヨボウ</t>
    </rPh>
    <rPh sb="5" eb="7">
      <t>コンダテ</t>
    </rPh>
    <phoneticPr fontId="3"/>
  </si>
  <si>
    <t>本から飛び出した料理</t>
    <rPh sb="0" eb="1">
      <t>ホン</t>
    </rPh>
    <rPh sb="3" eb="4">
      <t>ト</t>
    </rPh>
    <rPh sb="5" eb="6">
      <t>ダ</t>
    </rPh>
    <rPh sb="8" eb="10">
      <t>リョウリ</t>
    </rPh>
    <phoneticPr fontId="3"/>
  </si>
  <si>
    <t>冬至の献立</t>
    <rPh sb="0" eb="2">
      <t>トウジ</t>
    </rPh>
    <rPh sb="3" eb="5">
      <t>コンダテ</t>
    </rPh>
    <phoneticPr fontId="3"/>
  </si>
  <si>
    <t>クリスマスの献立</t>
    <rPh sb="6" eb="8">
      <t>コンダテ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</si>
</sst>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24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b/>
      <sz val="15"/>
      <color theme="1"/>
      <name val="HGPｺﾞｼｯｸM"/>
      <family val="3"/>
      <charset val="128"/>
    </font>
    <font>
      <sz val="13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8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right" vertical="center"/>
      <protection hidden="1"/>
    </xf>
    <xf numFmtId="0" fontId="10" fillId="0" borderId="0" xfId="0" applyFont="1" applyProtection="1">
      <alignment vertical="center"/>
      <protection hidden="1"/>
    </xf>
    <xf numFmtId="0" fontId="14" fillId="0" borderId="2" xfId="0" applyFont="1" applyFill="1" applyBorder="1" applyAlignment="1" applyProtection="1">
      <alignment vertical="center" shrinkToFit="1"/>
      <protection locked="0"/>
    </xf>
    <xf numFmtId="0" fontId="14" fillId="0" borderId="3" xfId="0" applyFont="1" applyFill="1" applyBorder="1" applyAlignment="1" applyProtection="1">
      <alignment vertical="center" shrinkToFit="1"/>
      <protection locked="0"/>
    </xf>
    <xf numFmtId="0" fontId="14" fillId="0" borderId="4" xfId="0" applyFont="1" applyFill="1" applyBorder="1" applyAlignment="1" applyProtection="1">
      <alignment vertical="center" shrinkToFit="1"/>
      <protection locked="0"/>
    </xf>
    <xf numFmtId="38" fontId="10" fillId="0" borderId="17" xfId="1" applyFont="1" applyFill="1" applyBorder="1" applyAlignment="1" applyProtection="1">
      <alignment horizontal="left" vertical="center" shrinkToFit="1"/>
      <protection hidden="1"/>
    </xf>
    <xf numFmtId="0" fontId="14" fillId="0" borderId="10" xfId="0" applyFont="1" applyFill="1" applyBorder="1" applyAlignment="1" applyProtection="1">
      <alignment vertical="center" shrinkToFit="1"/>
      <protection locked="0"/>
    </xf>
    <xf numFmtId="0" fontId="14" fillId="0" borderId="0" xfId="0" applyFont="1" applyFill="1" applyBorder="1" applyAlignment="1" applyProtection="1">
      <alignment vertical="center" shrinkToFit="1"/>
      <protection locked="0"/>
    </xf>
    <xf numFmtId="0" fontId="14" fillId="0" borderId="11" xfId="0" applyFont="1" applyFill="1" applyBorder="1" applyAlignment="1" applyProtection="1">
      <alignment vertical="center" shrinkToFit="1"/>
      <protection locked="0"/>
    </xf>
    <xf numFmtId="176" fontId="10" fillId="0" borderId="17" xfId="1" applyNumberFormat="1" applyFont="1" applyFill="1" applyBorder="1" applyAlignment="1" applyProtection="1">
      <alignment horizontal="left" vertical="center" shrinkToFit="1"/>
      <protection hidden="1"/>
    </xf>
    <xf numFmtId="0" fontId="14" fillId="0" borderId="11" xfId="0" applyFont="1" applyBorder="1" applyAlignment="1" applyProtection="1">
      <alignment vertical="center" shrinkToFit="1"/>
      <protection locked="0"/>
    </xf>
    <xf numFmtId="0" fontId="14" fillId="0" borderId="0" xfId="0" applyFont="1" applyBorder="1" applyAlignment="1" applyProtection="1">
      <alignment vertical="center" shrinkToFit="1"/>
      <protection locked="0"/>
    </xf>
    <xf numFmtId="0" fontId="9" fillId="0" borderId="15" xfId="0" applyFont="1" applyFill="1" applyBorder="1" applyAlignment="1" applyProtection="1">
      <alignment horizontal="left" vertical="center" shrinkToFit="1"/>
      <protection hidden="1"/>
    </xf>
    <xf numFmtId="0" fontId="9" fillId="0" borderId="13" xfId="0" applyFont="1" applyFill="1" applyBorder="1" applyAlignment="1" applyProtection="1">
      <alignment horizontal="left" vertical="center" shrinkToFit="1"/>
      <protection hidden="1"/>
    </xf>
    <xf numFmtId="0" fontId="9" fillId="0" borderId="14" xfId="0" applyFont="1" applyFill="1" applyBorder="1" applyAlignment="1" applyProtection="1">
      <alignment horizontal="left" vertical="center" shrinkToFit="1"/>
      <protection hidden="1"/>
    </xf>
    <xf numFmtId="0" fontId="14" fillId="0" borderId="13" xfId="0" applyFont="1" applyFill="1" applyBorder="1" applyAlignment="1" applyProtection="1">
      <alignment vertical="center" shrinkToFit="1"/>
      <protection locked="0"/>
    </xf>
    <xf numFmtId="0" fontId="14" fillId="0" borderId="15" xfId="0" applyFont="1" applyFill="1" applyBorder="1" applyAlignment="1" applyProtection="1">
      <alignment vertical="center" shrinkToFit="1"/>
      <protection locked="0"/>
    </xf>
    <xf numFmtId="0" fontId="14" fillId="0" borderId="15" xfId="0" applyFont="1" applyBorder="1" applyAlignment="1" applyProtection="1">
      <alignment vertical="center" shrinkToFit="1"/>
      <protection locked="0"/>
    </xf>
    <xf numFmtId="0" fontId="14" fillId="0" borderId="14" xfId="0" applyFont="1" applyFill="1" applyBorder="1" applyAlignment="1" applyProtection="1">
      <alignment vertical="center" shrinkToFit="1"/>
      <protection locked="0"/>
    </xf>
    <xf numFmtId="0" fontId="14" fillId="0" borderId="14" xfId="0" applyFont="1" applyBorder="1" applyAlignment="1" applyProtection="1">
      <alignment vertical="center" shrinkToFit="1"/>
      <protection locked="0"/>
    </xf>
    <xf numFmtId="0" fontId="14" fillId="0" borderId="4" xfId="0" applyFont="1" applyBorder="1" applyAlignment="1" applyProtection="1">
      <alignment vertical="center" shrinkToFit="1"/>
      <protection locked="0"/>
    </xf>
    <xf numFmtId="0" fontId="14" fillId="0" borderId="10" xfId="0" applyFont="1" applyBorder="1" applyAlignment="1" applyProtection="1">
      <alignment vertical="center" shrinkToFit="1"/>
      <protection locked="0"/>
    </xf>
    <xf numFmtId="0" fontId="14" fillId="0" borderId="13" xfId="0" applyFont="1" applyBorder="1" applyAlignment="1" applyProtection="1">
      <alignment vertical="center" shrinkToFit="1"/>
      <protection locked="0"/>
    </xf>
    <xf numFmtId="0" fontId="14" fillId="0" borderId="2" xfId="0" applyFont="1" applyBorder="1" applyAlignment="1" applyProtection="1">
      <alignment vertical="center" shrinkToFit="1"/>
      <protection locked="0"/>
    </xf>
    <xf numFmtId="0" fontId="14" fillId="0" borderId="3" xfId="0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textRotation="255"/>
      <protection locked="0"/>
    </xf>
    <xf numFmtId="0" fontId="2" fillId="0" borderId="0" xfId="0" applyFont="1" applyAlignment="1" applyProtection="1">
      <alignment vertical="center" textRotation="255"/>
      <protection hidden="1"/>
    </xf>
    <xf numFmtId="0" fontId="9" fillId="0" borderId="0" xfId="0" applyFont="1" applyFill="1" applyBorder="1" applyAlignment="1" applyProtection="1">
      <alignment horizontal="left" vertical="center" shrinkToFit="1"/>
      <protection hidden="1"/>
    </xf>
    <xf numFmtId="0" fontId="4" fillId="0" borderId="0" xfId="0" applyFont="1" applyAlignment="1">
      <alignment horizontal="left" vertical="center" shrinkToFit="1"/>
    </xf>
    <xf numFmtId="0" fontId="4" fillId="0" borderId="4" xfId="0" applyFont="1" applyFill="1" applyBorder="1" applyAlignment="1" applyProtection="1">
      <alignment vertical="center" shrinkToFit="1"/>
      <protection locked="0"/>
    </xf>
    <xf numFmtId="0" fontId="4" fillId="0" borderId="3" xfId="0" applyFont="1" applyFill="1" applyBorder="1" applyAlignment="1" applyProtection="1">
      <alignment vertical="center" shrinkToFit="1"/>
      <protection locked="0"/>
    </xf>
    <xf numFmtId="0" fontId="4" fillId="0" borderId="11" xfId="0" applyFont="1" applyFill="1" applyBorder="1" applyAlignment="1" applyProtection="1">
      <alignment vertical="center" shrinkToFit="1"/>
      <protection locked="0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4" fillId="0" borderId="11" xfId="0" applyFont="1" applyBorder="1" applyAlignment="1" applyProtection="1">
      <alignment vertical="center" shrinkToFit="1"/>
      <protection locked="0"/>
    </xf>
    <xf numFmtId="0" fontId="4" fillId="0" borderId="0" xfId="0" applyFont="1" applyBorder="1" applyAlignment="1" applyProtection="1">
      <alignment vertical="center" shrinkToFit="1"/>
      <protection locked="0"/>
    </xf>
    <xf numFmtId="0" fontId="4" fillId="0" borderId="10" xfId="0" applyFont="1" applyFill="1" applyBorder="1" applyAlignment="1" applyProtection="1">
      <alignment vertical="center" shrinkToFit="1"/>
      <protection locked="0"/>
    </xf>
    <xf numFmtId="0" fontId="4" fillId="0" borderId="15" xfId="0" applyFont="1" applyFill="1" applyBorder="1" applyAlignment="1" applyProtection="1">
      <alignment vertical="center" shrinkToFit="1"/>
      <protection locked="0"/>
    </xf>
    <xf numFmtId="0" fontId="4" fillId="0" borderId="15" xfId="0" applyFont="1" applyBorder="1" applyAlignment="1" applyProtection="1">
      <alignment vertical="center" shrinkToFit="1"/>
      <protection locked="0"/>
    </xf>
    <xf numFmtId="0" fontId="4" fillId="0" borderId="14" xfId="0" applyFont="1" applyFill="1" applyBorder="1" applyAlignment="1" applyProtection="1">
      <alignment vertical="center" shrinkToFit="1"/>
      <protection locked="0"/>
    </xf>
    <xf numFmtId="0" fontId="4" fillId="0" borderId="14" xfId="0" applyFont="1" applyBorder="1" applyAlignment="1" applyProtection="1">
      <alignment vertical="center" shrinkToFit="1"/>
      <protection locked="0"/>
    </xf>
    <xf numFmtId="0" fontId="4" fillId="0" borderId="4" xfId="0" applyFont="1" applyBorder="1" applyAlignment="1" applyProtection="1">
      <alignment vertical="center" shrinkToFit="1"/>
      <protection locked="0"/>
    </xf>
    <xf numFmtId="0" fontId="4" fillId="0" borderId="11" xfId="0" applyFont="1" applyFill="1" applyBorder="1" applyAlignment="1" applyProtection="1">
      <alignment horizontal="left" vertical="center" shrinkToFit="1"/>
      <protection locked="0"/>
    </xf>
    <xf numFmtId="0" fontId="4" fillId="0" borderId="4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7" fillId="0" borderId="0" xfId="0" applyFont="1" applyBorder="1" applyAlignment="1" applyProtection="1">
      <alignment horizontal="center" vertical="center"/>
      <protection hidden="1"/>
    </xf>
    <xf numFmtId="38" fontId="10" fillId="0" borderId="16" xfId="1" applyFont="1" applyFill="1" applyBorder="1" applyAlignment="1" applyProtection="1">
      <alignment horizontal="center" vertical="center" shrinkToFit="1"/>
      <protection hidden="1"/>
    </xf>
    <xf numFmtId="0" fontId="4" fillId="0" borderId="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2" fillId="0" borderId="15" xfId="0" applyFont="1" applyBorder="1" applyProtection="1">
      <alignment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Protection="1">
      <alignment vertical="center"/>
      <protection hidden="1"/>
    </xf>
    <xf numFmtId="0" fontId="2" fillId="0" borderId="0" xfId="0" applyFont="1" applyBorder="1" applyAlignment="1" applyProtection="1">
      <alignment vertical="center" textRotation="255"/>
      <protection hidden="1"/>
    </xf>
    <xf numFmtId="0" fontId="5" fillId="0" borderId="0" xfId="0" applyFont="1" applyBorder="1" applyAlignment="1" applyProtection="1">
      <alignment horizontal="center" vertical="center" textRotation="255" wrapText="1"/>
      <protection hidden="1"/>
    </xf>
    <xf numFmtId="0" fontId="2" fillId="0" borderId="0" xfId="0" applyFont="1" applyBorder="1" applyProtection="1">
      <alignment vertical="center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center" vertical="center"/>
      <protection hidden="1"/>
    </xf>
    <xf numFmtId="0" fontId="13" fillId="0" borderId="0" xfId="0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Fill="1" applyBorder="1" applyAlignment="1" applyProtection="1">
      <alignment horizontal="center" vertical="center" textRotation="255" shrinkToFit="1"/>
      <protection hidden="1"/>
    </xf>
    <xf numFmtId="38" fontId="10" fillId="0" borderId="0" xfId="1" applyFont="1" applyFill="1" applyBorder="1" applyAlignment="1" applyProtection="1">
      <alignment horizontal="center" vertical="center" shrinkToFit="1"/>
      <protection hidden="1"/>
    </xf>
    <xf numFmtId="0" fontId="9" fillId="0" borderId="2" xfId="0" applyFont="1" applyFill="1" applyBorder="1" applyAlignment="1" applyProtection="1">
      <alignment horizontal="left" vertical="center" shrinkToFit="1"/>
      <protection hidden="1"/>
    </xf>
    <xf numFmtId="0" fontId="9" fillId="0" borderId="4" xfId="0" applyFont="1" applyFill="1" applyBorder="1" applyAlignment="1" applyProtection="1">
      <alignment horizontal="left" vertical="center" shrinkToFit="1"/>
      <protection hidden="1"/>
    </xf>
    <xf numFmtId="0" fontId="9" fillId="0" borderId="10" xfId="0" applyFont="1" applyFill="1" applyBorder="1" applyAlignment="1" applyProtection="1">
      <alignment horizontal="left" vertical="center" shrinkToFit="1"/>
      <protection hidden="1"/>
    </xf>
    <xf numFmtId="0" fontId="9" fillId="0" borderId="11" xfId="0" applyFont="1" applyFill="1" applyBorder="1" applyAlignment="1" applyProtection="1">
      <alignment horizontal="left" vertical="center" shrinkToFit="1"/>
      <protection hidden="1"/>
    </xf>
    <xf numFmtId="38" fontId="10" fillId="0" borderId="5" xfId="1" applyFont="1" applyFill="1" applyBorder="1" applyAlignment="1" applyProtection="1">
      <alignment horizontal="center" vertical="center" shrinkToFit="1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13" fillId="0" borderId="1" xfId="0" applyFont="1" applyFill="1" applyBorder="1" applyAlignment="1" applyProtection="1">
      <alignment horizontal="center" vertical="center" shrinkToFit="1"/>
      <protection hidden="1"/>
    </xf>
    <xf numFmtId="0" fontId="13" fillId="0" borderId="6" xfId="0" applyFont="1" applyFill="1" applyBorder="1" applyAlignment="1" applyProtection="1">
      <alignment horizontal="center" vertical="center" shrinkToFit="1"/>
      <protection hidden="1"/>
    </xf>
    <xf numFmtId="0" fontId="13" fillId="0" borderId="12" xfId="0" applyFont="1" applyFill="1" applyBorder="1" applyAlignment="1" applyProtection="1">
      <alignment horizontal="center" vertical="center" shrinkToFit="1"/>
      <protection hidden="1"/>
    </xf>
    <xf numFmtId="0" fontId="4" fillId="0" borderId="1" xfId="0" applyFont="1" applyFill="1" applyBorder="1" applyAlignment="1" applyProtection="1">
      <alignment horizontal="center" vertical="center" textRotation="255" shrinkToFit="1"/>
      <protection hidden="1"/>
    </xf>
    <xf numFmtId="0" fontId="4" fillId="0" borderId="6" xfId="0" applyFont="1" applyFill="1" applyBorder="1" applyAlignment="1" applyProtection="1">
      <alignment horizontal="center" vertical="center" textRotation="255" shrinkToFit="1"/>
      <protection hidden="1"/>
    </xf>
    <xf numFmtId="0" fontId="4" fillId="0" borderId="12" xfId="0" applyFont="1" applyFill="1" applyBorder="1" applyAlignment="1" applyProtection="1">
      <alignment horizontal="center" vertical="center" textRotation="255" shrinkToFit="1"/>
      <protection hidden="1"/>
    </xf>
    <xf numFmtId="38" fontId="10" fillId="0" borderId="16" xfId="1" applyFont="1" applyFill="1" applyBorder="1" applyAlignment="1" applyProtection="1">
      <alignment horizontal="center" vertical="center" shrinkToFit="1"/>
      <protection hidden="1"/>
    </xf>
    <xf numFmtId="38" fontId="10" fillId="0" borderId="17" xfId="1" applyFont="1" applyFill="1" applyBorder="1" applyAlignment="1" applyProtection="1">
      <alignment horizontal="center" vertical="center" shrinkToFit="1"/>
      <protection hidden="1"/>
    </xf>
    <xf numFmtId="0" fontId="9" fillId="0" borderId="3" xfId="0" applyFont="1" applyFill="1" applyBorder="1" applyAlignment="1" applyProtection="1">
      <alignment horizontal="left" vertical="center" shrinkToFit="1"/>
      <protection hidden="1"/>
    </xf>
    <xf numFmtId="0" fontId="9" fillId="0" borderId="0" xfId="0" applyFont="1" applyFill="1" applyBorder="1" applyAlignment="1" applyProtection="1">
      <alignment horizontal="left" vertical="center" shrinkToFit="1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7" fillId="0" borderId="11" xfId="0" applyFont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 wrapText="1"/>
      <protection hidden="1"/>
    </xf>
    <xf numFmtId="0" fontId="7" fillId="0" borderId="15" xfId="0" applyFont="1" applyBorder="1" applyAlignment="1" applyProtection="1">
      <alignment horizontal="center" vertical="center" wrapText="1"/>
      <protection hidden="1"/>
    </xf>
    <xf numFmtId="0" fontId="7" fillId="0" borderId="14" xfId="0" applyFont="1" applyBorder="1" applyAlignment="1" applyProtection="1">
      <alignment horizontal="center" vertical="center" wrapText="1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7" fillId="0" borderId="15" xfId="0" applyFont="1" applyBorder="1" applyAlignment="1" applyProtection="1">
      <alignment horizontal="center" vertical="center"/>
      <protection hidden="1"/>
    </xf>
    <xf numFmtId="0" fontId="7" fillId="0" borderId="14" xfId="0" applyFont="1" applyBorder="1" applyAlignment="1" applyProtection="1">
      <alignment horizontal="center" vertical="center"/>
      <protection hidden="1"/>
    </xf>
    <xf numFmtId="0" fontId="10" fillId="0" borderId="17" xfId="0" applyFont="1" applyBorder="1" applyAlignment="1" applyProtection="1">
      <alignment horizontal="center" vertical="center" shrinkToFit="1"/>
      <protection hidden="1"/>
    </xf>
    <xf numFmtId="0" fontId="10" fillId="0" borderId="5" xfId="0" applyFont="1" applyBorder="1" applyAlignment="1" applyProtection="1">
      <alignment horizontal="center" vertical="center" shrinkToFit="1"/>
      <protection hidden="1"/>
    </xf>
    <xf numFmtId="0" fontId="10" fillId="0" borderId="1" xfId="0" applyFont="1" applyBorder="1" applyAlignment="1" applyProtection="1">
      <alignment horizontal="center" vertical="center" shrinkToFit="1"/>
      <protection hidden="1"/>
    </xf>
    <xf numFmtId="0" fontId="10" fillId="0" borderId="6" xfId="0" applyFont="1" applyBorder="1" applyAlignment="1" applyProtection="1">
      <alignment horizontal="center" vertical="center" shrinkToFit="1"/>
      <protection hidden="1"/>
    </xf>
    <xf numFmtId="0" fontId="10" fillId="0" borderId="12" xfId="0" applyFont="1" applyBorder="1" applyAlignment="1" applyProtection="1">
      <alignment horizontal="center" vertical="center" shrinkToFit="1"/>
      <protection hidden="1"/>
    </xf>
    <xf numFmtId="0" fontId="10" fillId="0" borderId="2" xfId="0" applyFont="1" applyBorder="1" applyAlignment="1" applyProtection="1">
      <alignment horizontal="center" vertical="center" shrinkToFit="1"/>
      <protection hidden="1"/>
    </xf>
    <xf numFmtId="0" fontId="10" fillId="0" borderId="10" xfId="0" applyFont="1" applyBorder="1" applyAlignment="1" applyProtection="1">
      <alignment horizontal="center" vertical="center" shrinkToFit="1"/>
      <protection hidden="1"/>
    </xf>
    <xf numFmtId="0" fontId="10" fillId="0" borderId="13" xfId="0" applyFont="1" applyBorder="1" applyAlignment="1" applyProtection="1">
      <alignment horizontal="center" vertical="center" shrinkToFit="1"/>
      <protection hidden="1"/>
    </xf>
    <xf numFmtId="0" fontId="7" fillId="0" borderId="2" xfId="0" applyFont="1" applyBorder="1" applyAlignment="1" applyProtection="1">
      <alignment horizontal="center" vertical="center" shrinkToFit="1"/>
      <protection hidden="1"/>
    </xf>
    <xf numFmtId="0" fontId="7" fillId="0" borderId="3" xfId="0" applyFont="1" applyBorder="1" applyAlignment="1" applyProtection="1">
      <alignment horizontal="center" vertical="center" shrinkToFit="1"/>
      <protection hidden="1"/>
    </xf>
    <xf numFmtId="0" fontId="7" fillId="0" borderId="4" xfId="0" applyFont="1" applyBorder="1" applyAlignment="1" applyProtection="1">
      <alignment horizontal="center" vertical="center" shrinkToFit="1"/>
      <protection hidden="1"/>
    </xf>
    <xf numFmtId="0" fontId="7" fillId="0" borderId="7" xfId="0" applyFont="1" applyBorder="1" applyAlignment="1" applyProtection="1">
      <alignment horizontal="center" vertical="center" shrinkToFit="1"/>
      <protection hidden="1"/>
    </xf>
    <xf numFmtId="0" fontId="7" fillId="0" borderId="8" xfId="0" applyFont="1" applyBorder="1" applyAlignment="1" applyProtection="1">
      <alignment horizontal="center" vertical="center" shrinkToFit="1"/>
      <protection hidden="1"/>
    </xf>
    <xf numFmtId="0" fontId="7" fillId="0" borderId="9" xfId="0" applyFont="1" applyBorder="1" applyAlignment="1" applyProtection="1">
      <alignment horizontal="center" vertical="center" shrinkToFit="1"/>
      <protection hidden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9" fillId="0" borderId="6" xfId="0" applyFont="1" applyBorder="1" applyAlignment="1" applyProtection="1">
      <alignment horizontal="center" vertical="center" shrinkToFit="1"/>
      <protection hidden="1"/>
    </xf>
    <xf numFmtId="0" fontId="9" fillId="0" borderId="12" xfId="0" applyFont="1" applyBorder="1" applyAlignment="1" applyProtection="1">
      <alignment horizontal="center" vertical="center" shrinkToFit="1"/>
      <protection hidden="1"/>
    </xf>
    <xf numFmtId="0" fontId="7" fillId="0" borderId="6" xfId="0" applyFont="1" applyBorder="1" applyAlignment="1" applyProtection="1">
      <alignment horizontal="center" vertical="center" textRotation="255" shrinkToFit="1"/>
      <protection hidden="1"/>
    </xf>
    <xf numFmtId="0" fontId="7" fillId="0" borderId="12" xfId="0" applyFont="1" applyBorder="1" applyAlignment="1" applyProtection="1">
      <alignment horizontal="center" vertical="center" textRotation="255" shrinkToFit="1"/>
      <protection hidden="1"/>
    </xf>
    <xf numFmtId="0" fontId="9" fillId="0" borderId="10" xfId="0" applyFont="1" applyBorder="1" applyAlignment="1" applyProtection="1">
      <alignment horizontal="center" vertical="center" shrinkToFit="1"/>
      <protection hidden="1"/>
    </xf>
    <xf numFmtId="0" fontId="9" fillId="0" borderId="11" xfId="0" applyFont="1" applyBorder="1" applyAlignment="1" applyProtection="1">
      <alignment horizontal="center" vertical="center" shrinkToFit="1"/>
      <protection hidden="1"/>
    </xf>
    <xf numFmtId="0" fontId="9" fillId="0" borderId="13" xfId="0" applyFont="1" applyBorder="1" applyAlignment="1" applyProtection="1">
      <alignment horizontal="center" vertical="center" shrinkToFit="1"/>
      <protection hidden="1"/>
    </xf>
    <xf numFmtId="0" fontId="9" fillId="0" borderId="14" xfId="0" applyFont="1" applyBorder="1" applyAlignment="1" applyProtection="1">
      <alignment horizontal="center" vertical="center" shrinkToFi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7" fillId="0" borderId="10" xfId="0" applyFont="1" applyBorder="1" applyAlignment="1" applyProtection="1">
      <alignment horizontal="center" vertical="center" wrapText="1" shrinkToFit="1"/>
      <protection hidden="1"/>
    </xf>
    <xf numFmtId="0" fontId="7" fillId="0" borderId="0" xfId="0" applyFont="1" applyBorder="1" applyAlignment="1" applyProtection="1">
      <alignment horizontal="center" vertical="center" wrapText="1" shrinkToFit="1"/>
      <protection hidden="1"/>
    </xf>
    <xf numFmtId="0" fontId="7" fillId="0" borderId="11" xfId="0" applyFont="1" applyBorder="1" applyAlignment="1" applyProtection="1">
      <alignment horizontal="center" vertical="center" wrapText="1" shrinkToFit="1"/>
      <protection hidden="1"/>
    </xf>
    <xf numFmtId="0" fontId="7" fillId="0" borderId="13" xfId="0" applyFont="1" applyBorder="1" applyAlignment="1" applyProtection="1">
      <alignment horizontal="center" vertical="center" wrapText="1" shrinkToFit="1"/>
      <protection hidden="1"/>
    </xf>
    <xf numFmtId="0" fontId="7" fillId="0" borderId="15" xfId="0" applyFont="1" applyBorder="1" applyAlignment="1" applyProtection="1">
      <alignment horizontal="center" vertical="center" wrapText="1" shrinkToFit="1"/>
      <protection hidden="1"/>
    </xf>
    <xf numFmtId="0" fontId="7" fillId="0" borderId="14" xfId="0" applyFont="1" applyBorder="1" applyAlignment="1" applyProtection="1">
      <alignment horizontal="center" vertical="center" wrapText="1" shrinkToFit="1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4" fillId="0" borderId="15" xfId="0" applyFont="1" applyFill="1" applyBorder="1" applyAlignment="1" applyProtection="1">
      <alignment horizontal="left" vertical="center" shrinkToFit="1"/>
      <protection locked="0"/>
    </xf>
    <xf numFmtId="0" fontId="4" fillId="0" borderId="14" xfId="0" applyFont="1" applyFill="1" applyBorder="1" applyAlignment="1" applyProtection="1">
      <alignment horizontal="left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480453</xdr:colOff>
      <xdr:row>1</xdr:row>
      <xdr:rowOff>614221</xdr:rowOff>
    </xdr:from>
    <xdr:to>
      <xdr:col>17</xdr:col>
      <xdr:colOff>51827</xdr:colOff>
      <xdr:row>3</xdr:row>
      <xdr:rowOff>148477</xdr:rowOff>
    </xdr:to>
    <xdr:sp macro="" textlink="">
      <xdr:nvSpPr>
        <xdr:cNvPr id="10" name="テキスト ボックス 9"/>
        <xdr:cNvSpPr txBox="1"/>
      </xdr:nvSpPr>
      <xdr:spPr>
        <a:xfrm>
          <a:off x="11193277" y="1118486"/>
          <a:ext cx="2328021" cy="666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富陽小学校、御園小学校</a:t>
          </a:r>
        </a:p>
      </xdr:txBody>
    </xdr:sp>
    <xdr:clientData/>
  </xdr:twoCellAnchor>
  <xdr:twoCellAnchor>
    <xdr:from>
      <xdr:col>14</xdr:col>
      <xdr:colOff>414618</xdr:colOff>
      <xdr:row>110</xdr:row>
      <xdr:rowOff>99729</xdr:rowOff>
    </xdr:from>
    <xdr:to>
      <xdr:col>15</xdr:col>
      <xdr:colOff>582005</xdr:colOff>
      <xdr:row>114</xdr:row>
      <xdr:rowOff>67082</xdr:rowOff>
    </xdr:to>
    <xdr:pic>
      <xdr:nvPicPr>
        <xdr:cNvPr id="7" name="図 6" descr="3_03_12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34265" y="19710023"/>
          <a:ext cx="974211" cy="796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96652</xdr:colOff>
      <xdr:row>1</xdr:row>
      <xdr:rowOff>222245</xdr:rowOff>
    </xdr:from>
    <xdr:to>
      <xdr:col>5</xdr:col>
      <xdr:colOff>705971</xdr:colOff>
      <xdr:row>1</xdr:row>
      <xdr:rowOff>638735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57754" b="-1772"/>
        <a:stretch/>
      </xdr:blipFill>
      <xdr:spPr>
        <a:xfrm>
          <a:off x="96652" y="726510"/>
          <a:ext cx="4318466" cy="416490"/>
        </a:xfrm>
        <a:prstGeom prst="rect">
          <a:avLst/>
        </a:prstGeom>
      </xdr:spPr>
    </xdr:pic>
    <xdr:clientData/>
  </xdr:twoCellAnchor>
  <xdr:twoCellAnchor editAs="oneCell">
    <xdr:from>
      <xdr:col>10</xdr:col>
      <xdr:colOff>560295</xdr:colOff>
      <xdr:row>1</xdr:row>
      <xdr:rowOff>230110</xdr:rowOff>
    </xdr:from>
    <xdr:to>
      <xdr:col>16</xdr:col>
      <xdr:colOff>113461</xdr:colOff>
      <xdr:row>1</xdr:row>
      <xdr:rowOff>618424</xdr:rowOff>
    </xdr:to>
    <xdr:pic>
      <xdr:nvPicPr>
        <xdr:cNvPr id="13" name="図 1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54780" b="2010"/>
        <a:stretch/>
      </xdr:blipFill>
      <xdr:spPr>
        <a:xfrm>
          <a:off x="8852648" y="734375"/>
          <a:ext cx="4461342" cy="388314"/>
        </a:xfrm>
        <a:prstGeom prst="rect">
          <a:avLst/>
        </a:prstGeom>
      </xdr:spPr>
    </xdr:pic>
    <xdr:clientData/>
  </xdr:twoCellAnchor>
  <xdr:twoCellAnchor>
    <xdr:from>
      <xdr:col>3</xdr:col>
      <xdr:colOff>145677</xdr:colOff>
      <xdr:row>56</xdr:row>
      <xdr:rowOff>291352</xdr:rowOff>
    </xdr:from>
    <xdr:to>
      <xdr:col>5</xdr:col>
      <xdr:colOff>1243853</xdr:colOff>
      <xdr:row>57</xdr:row>
      <xdr:rowOff>257734</xdr:rowOff>
    </xdr:to>
    <xdr:sp macro="" textlink="">
      <xdr:nvSpPr>
        <xdr:cNvPr id="3" name="角丸四角形 2"/>
        <xdr:cNvSpPr/>
      </xdr:nvSpPr>
      <xdr:spPr>
        <a:xfrm>
          <a:off x="2162736" y="18680205"/>
          <a:ext cx="2790264" cy="291353"/>
        </a:xfrm>
        <a:prstGeom prst="roundRect">
          <a:avLst/>
        </a:prstGeom>
        <a:ln w="28575"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１２月の本「にんたまらんたろう」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257735</xdr:colOff>
      <xdr:row>1</xdr:row>
      <xdr:rowOff>636633</xdr:rowOff>
    </xdr:from>
    <xdr:to>
      <xdr:col>17</xdr:col>
      <xdr:colOff>119061</xdr:colOff>
      <xdr:row>4</xdr:row>
      <xdr:rowOff>2801</xdr:rowOff>
    </xdr:to>
    <xdr:sp macro="" textlink="">
      <xdr:nvSpPr>
        <xdr:cNvPr id="2" name="テキスト ボックス 1"/>
        <xdr:cNvSpPr txBox="1"/>
      </xdr:nvSpPr>
      <xdr:spPr>
        <a:xfrm>
          <a:off x="10163735" y="1140898"/>
          <a:ext cx="3424797" cy="666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菅原小学校、館野小学校、野々市小学校</a:t>
          </a:r>
        </a:p>
      </xdr:txBody>
    </xdr:sp>
    <xdr:clientData/>
  </xdr:twoCellAnchor>
  <xdr:twoCellAnchor>
    <xdr:from>
      <xdr:col>14</xdr:col>
      <xdr:colOff>482019</xdr:colOff>
      <xdr:row>110</xdr:row>
      <xdr:rowOff>145676</xdr:rowOff>
    </xdr:from>
    <xdr:to>
      <xdr:col>15</xdr:col>
      <xdr:colOff>593210</xdr:colOff>
      <xdr:row>114</xdr:row>
      <xdr:rowOff>67080</xdr:rowOff>
    </xdr:to>
    <xdr:pic>
      <xdr:nvPicPr>
        <xdr:cNvPr id="3" name="図 2" descr="3_03_12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666" y="21784235"/>
          <a:ext cx="918015" cy="7506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96649</xdr:colOff>
      <xdr:row>1</xdr:row>
      <xdr:rowOff>259837</xdr:rowOff>
    </xdr:from>
    <xdr:to>
      <xdr:col>5</xdr:col>
      <xdr:colOff>644336</xdr:colOff>
      <xdr:row>1</xdr:row>
      <xdr:rowOff>670383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57754" b="-1772"/>
        <a:stretch/>
      </xdr:blipFill>
      <xdr:spPr>
        <a:xfrm>
          <a:off x="96649" y="764102"/>
          <a:ext cx="4256834" cy="410546"/>
        </a:xfrm>
        <a:prstGeom prst="rect">
          <a:avLst/>
        </a:prstGeom>
      </xdr:spPr>
    </xdr:pic>
    <xdr:clientData/>
  </xdr:twoCellAnchor>
  <xdr:twoCellAnchor editAs="oneCell">
    <xdr:from>
      <xdr:col>10</xdr:col>
      <xdr:colOff>536201</xdr:colOff>
      <xdr:row>1</xdr:row>
      <xdr:rowOff>245548</xdr:rowOff>
    </xdr:from>
    <xdr:to>
      <xdr:col>16</xdr:col>
      <xdr:colOff>169489</xdr:colOff>
      <xdr:row>1</xdr:row>
      <xdr:rowOff>640835</xdr:rowOff>
    </xdr:to>
    <xdr:pic>
      <xdr:nvPicPr>
        <xdr:cNvPr id="5" name="図 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54780" b="2010"/>
        <a:stretch/>
      </xdr:blipFill>
      <xdr:spPr>
        <a:xfrm>
          <a:off x="8828554" y="749813"/>
          <a:ext cx="4541464" cy="395287"/>
        </a:xfrm>
        <a:prstGeom prst="rect">
          <a:avLst/>
        </a:prstGeom>
      </xdr:spPr>
    </xdr:pic>
    <xdr:clientData/>
  </xdr:twoCellAnchor>
  <xdr:twoCellAnchor>
    <xdr:from>
      <xdr:col>3</xdr:col>
      <xdr:colOff>123264</xdr:colOff>
      <xdr:row>56</xdr:row>
      <xdr:rowOff>302559</xdr:rowOff>
    </xdr:from>
    <xdr:to>
      <xdr:col>5</xdr:col>
      <xdr:colOff>1221440</xdr:colOff>
      <xdr:row>57</xdr:row>
      <xdr:rowOff>268941</xdr:rowOff>
    </xdr:to>
    <xdr:sp macro="" textlink="">
      <xdr:nvSpPr>
        <xdr:cNvPr id="6" name="角丸四角形 5"/>
        <xdr:cNvSpPr/>
      </xdr:nvSpPr>
      <xdr:spPr>
        <a:xfrm>
          <a:off x="2140323" y="18691412"/>
          <a:ext cx="2790264" cy="291353"/>
        </a:xfrm>
        <a:prstGeom prst="roundRect">
          <a:avLst/>
        </a:prstGeom>
        <a:ln w="28575"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１２月の本「にんたまらんたろう」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yusyoku_center3/Desktop/&#9733;&#32102;&#39135;&#31649;&#29702;2018(h30.12)&#23567;&#23398;&#266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食"/>
      <sheetName val="牛乳"/>
      <sheetName val="パン計算"/>
      <sheetName val="米飯計算"/>
      <sheetName val="七訂成分表"/>
      <sheetName val="コード・基準値"/>
      <sheetName val="人数"/>
      <sheetName val="作成"/>
      <sheetName val="集計"/>
      <sheetName val="充足率"/>
      <sheetName val="献立ｶﾚﾝﾀﾞｰ"/>
      <sheetName val="発注書"/>
      <sheetName val="仕入簿"/>
      <sheetName val="検収簿"/>
      <sheetName val="アレルギー用献立（週）"/>
      <sheetName val="献立（日）"/>
      <sheetName val="献立（週）"/>
      <sheetName val="献立一覧"/>
      <sheetName val="家庭配布"/>
      <sheetName val="群分類"/>
      <sheetName val="食器具"/>
      <sheetName val="地場産調査"/>
      <sheetName val="週報１"/>
      <sheetName val="週報２"/>
      <sheetName val="使い方"/>
      <sheetName val="仕入２"/>
      <sheetName val="計算"/>
      <sheetName val="残食・金額"/>
      <sheetName val="給食日誌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F12">
            <v>3</v>
          </cell>
          <cell r="I12">
            <v>0</v>
          </cell>
        </row>
        <row r="13">
          <cell r="F13">
            <v>4</v>
          </cell>
          <cell r="I13">
            <v>0</v>
          </cell>
        </row>
        <row r="14">
          <cell r="F14">
            <v>5</v>
          </cell>
          <cell r="I14">
            <v>0</v>
          </cell>
        </row>
        <row r="15">
          <cell r="F15">
            <v>6</v>
          </cell>
          <cell r="I15">
            <v>0</v>
          </cell>
        </row>
        <row r="16">
          <cell r="F16">
            <v>7</v>
          </cell>
          <cell r="I16">
            <v>0</v>
          </cell>
        </row>
        <row r="17">
          <cell r="F17">
            <v>10</v>
          </cell>
        </row>
        <row r="18">
          <cell r="F18">
            <v>11</v>
          </cell>
          <cell r="I18">
            <v>0</v>
          </cell>
        </row>
        <row r="19">
          <cell r="F19">
            <v>12</v>
          </cell>
          <cell r="I19">
            <v>0</v>
          </cell>
        </row>
        <row r="20">
          <cell r="F20">
            <v>13</v>
          </cell>
          <cell r="I20">
            <v>0</v>
          </cell>
        </row>
        <row r="21">
          <cell r="F21">
            <v>14</v>
          </cell>
          <cell r="I21">
            <v>0</v>
          </cell>
        </row>
        <row r="22">
          <cell r="F22">
            <v>17</v>
          </cell>
          <cell r="I22">
            <v>0</v>
          </cell>
        </row>
        <row r="23">
          <cell r="F23">
            <v>18</v>
          </cell>
          <cell r="I23">
            <v>0</v>
          </cell>
        </row>
        <row r="24">
          <cell r="F24">
            <v>19</v>
          </cell>
        </row>
        <row r="25">
          <cell r="F25">
            <v>20</v>
          </cell>
        </row>
        <row r="26">
          <cell r="F26">
            <v>21</v>
          </cell>
        </row>
        <row r="27">
          <cell r="F27">
            <v>24</v>
          </cell>
          <cell r="I27">
            <v>0</v>
          </cell>
        </row>
        <row r="28">
          <cell r="F28">
            <v>25</v>
          </cell>
          <cell r="I28">
            <v>0</v>
          </cell>
        </row>
        <row r="29">
          <cell r="F29">
            <v>26</v>
          </cell>
          <cell r="I29">
            <v>0</v>
          </cell>
        </row>
        <row r="30">
          <cell r="F30">
            <v>27</v>
          </cell>
          <cell r="I30">
            <v>0</v>
          </cell>
        </row>
        <row r="31">
          <cell r="F31">
            <v>28</v>
          </cell>
          <cell r="I31">
            <v>0</v>
          </cell>
        </row>
        <row r="32">
          <cell r="F32">
            <v>31</v>
          </cell>
          <cell r="I32">
            <v>0</v>
          </cell>
        </row>
        <row r="33">
          <cell r="F33">
            <v>0</v>
          </cell>
          <cell r="I33">
            <v>0</v>
          </cell>
        </row>
        <row r="34">
          <cell r="F34">
            <v>0</v>
          </cell>
          <cell r="I34">
            <v>0</v>
          </cell>
        </row>
        <row r="35">
          <cell r="F35">
            <v>0</v>
          </cell>
          <cell r="I35">
            <v>0</v>
          </cell>
        </row>
        <row r="36">
          <cell r="F36">
            <v>0</v>
          </cell>
          <cell r="I36">
            <v>0</v>
          </cell>
        </row>
        <row r="37">
          <cell r="F37">
            <v>0</v>
          </cell>
          <cell r="I37">
            <v>0</v>
          </cell>
        </row>
      </sheetData>
      <sheetData sheetId="7">
        <row r="2">
          <cell r="H2" t="str">
            <v>№１～７</v>
          </cell>
          <cell r="I2" t="str">
            <v>献立分類番号</v>
          </cell>
          <cell r="J2" t="str">
            <v>ひらがな</v>
          </cell>
          <cell r="K2" t="str">
            <v>献立名</v>
          </cell>
        </row>
        <row r="3">
          <cell r="H3">
            <v>1</v>
          </cell>
          <cell r="I3">
            <v>1</v>
          </cell>
          <cell r="J3" t="str">
            <v>ごはん</v>
          </cell>
          <cell r="K3" t="str">
            <v>ごはん</v>
          </cell>
        </row>
        <row r="4"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H7">
            <v>2</v>
          </cell>
          <cell r="I7">
            <v>2</v>
          </cell>
          <cell r="J7" t="str">
            <v>牛乳</v>
          </cell>
          <cell r="K7" t="str">
            <v>牛乳</v>
          </cell>
        </row>
        <row r="8"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H10">
            <v>3</v>
          </cell>
          <cell r="I10">
            <v>4</v>
          </cell>
          <cell r="J10" t="str">
            <v>さんみやき</v>
          </cell>
          <cell r="K10" t="str">
            <v>三味焼き</v>
          </cell>
        </row>
        <row r="11"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H19">
            <v>4</v>
          </cell>
          <cell r="I19">
            <v>5</v>
          </cell>
          <cell r="J19" t="str">
            <v>ごぼうゴマネーズサラダ</v>
          </cell>
          <cell r="K19" t="str">
            <v>ごぼうゴマネーズサラダ</v>
          </cell>
        </row>
        <row r="20"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H33">
            <v>5</v>
          </cell>
          <cell r="I33">
            <v>6</v>
          </cell>
          <cell r="J33" t="str">
            <v>だいこんのそぼろに</v>
          </cell>
          <cell r="K33" t="str">
            <v>だいこんのそぼろ煮</v>
          </cell>
        </row>
        <row r="34"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H56">
            <v>0</v>
          </cell>
          <cell r="I56">
            <v>0</v>
          </cell>
          <cell r="J56">
            <v>0</v>
          </cell>
          <cell r="K56">
            <v>0</v>
          </cell>
          <cell r="BA56" t="str">
            <v xml:space="preserve"> </v>
          </cell>
        </row>
        <row r="57"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H58">
            <v>1</v>
          </cell>
          <cell r="I58">
            <v>1</v>
          </cell>
          <cell r="J58" t="str">
            <v>ミルクロール</v>
          </cell>
          <cell r="K58" t="str">
            <v>ミルクロール</v>
          </cell>
        </row>
        <row r="59"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H60">
            <v>2</v>
          </cell>
          <cell r="I60">
            <v>2</v>
          </cell>
          <cell r="J60" t="str">
            <v>牛乳</v>
          </cell>
          <cell r="K60" t="str">
            <v>牛乳</v>
          </cell>
        </row>
        <row r="61"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H62">
            <v>3</v>
          </cell>
          <cell r="I62">
            <v>4</v>
          </cell>
          <cell r="J62" t="str">
            <v>ミートローフ</v>
          </cell>
          <cell r="K62" t="str">
            <v>ミートローフ</v>
          </cell>
        </row>
        <row r="63"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H80">
            <v>4</v>
          </cell>
          <cell r="I80">
            <v>5</v>
          </cell>
          <cell r="J80" t="str">
            <v>ブロッコリーのサラダ</v>
          </cell>
          <cell r="K80" t="str">
            <v>ブロッコリーのサラダ</v>
          </cell>
        </row>
        <row r="81"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H93">
            <v>5</v>
          </cell>
          <cell r="I93">
            <v>7</v>
          </cell>
          <cell r="J93" t="str">
            <v>れんこんチャウダー</v>
          </cell>
          <cell r="K93" t="str">
            <v>れんこんチャウダー</v>
          </cell>
        </row>
        <row r="94"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H110">
            <v>0</v>
          </cell>
          <cell r="I110">
            <v>0</v>
          </cell>
          <cell r="J110">
            <v>0</v>
          </cell>
          <cell r="K110">
            <v>0</v>
          </cell>
        </row>
        <row r="111">
          <cell r="H111">
            <v>0</v>
          </cell>
          <cell r="I111">
            <v>0</v>
          </cell>
          <cell r="J111">
            <v>0</v>
          </cell>
          <cell r="K111">
            <v>0</v>
          </cell>
        </row>
        <row r="112"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H113">
            <v>1</v>
          </cell>
          <cell r="I113">
            <v>1</v>
          </cell>
          <cell r="J113" t="str">
            <v>ごはん</v>
          </cell>
          <cell r="K113" t="str">
            <v>ごはん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H115">
            <v>0</v>
          </cell>
          <cell r="I115">
            <v>0</v>
          </cell>
          <cell r="J115">
            <v>0</v>
          </cell>
          <cell r="K115">
            <v>0</v>
          </cell>
        </row>
        <row r="116"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H117">
            <v>2</v>
          </cell>
          <cell r="I117">
            <v>2</v>
          </cell>
          <cell r="J117" t="str">
            <v>牛乳</v>
          </cell>
          <cell r="K117" t="str">
            <v>牛乳</v>
          </cell>
        </row>
        <row r="118"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H120">
            <v>3</v>
          </cell>
          <cell r="I120">
            <v>4</v>
          </cell>
          <cell r="J120" t="str">
            <v>さばのごまみそに</v>
          </cell>
          <cell r="K120" t="str">
            <v>さばのごまみそ煮</v>
          </cell>
        </row>
        <row r="121"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H134">
            <v>4</v>
          </cell>
          <cell r="I134">
            <v>5</v>
          </cell>
          <cell r="J134" t="str">
            <v>こんぶあえ</v>
          </cell>
          <cell r="K134" t="str">
            <v>昆布和え</v>
          </cell>
        </row>
        <row r="135"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37"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H144">
            <v>5</v>
          </cell>
          <cell r="I144">
            <v>7</v>
          </cell>
          <cell r="J144" t="str">
            <v>けんちんじる</v>
          </cell>
          <cell r="K144" t="str">
            <v>けんちん汁</v>
          </cell>
        </row>
        <row r="145"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H168">
            <v>0</v>
          </cell>
          <cell r="I168">
            <v>1</v>
          </cell>
          <cell r="J168">
            <v>0</v>
          </cell>
          <cell r="K168" t="str">
            <v>ごはん</v>
          </cell>
        </row>
        <row r="169"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H171">
            <v>1</v>
          </cell>
          <cell r="I171">
            <v>3</v>
          </cell>
          <cell r="J171" t="str">
            <v>てっこつライス</v>
          </cell>
          <cell r="K171" t="str">
            <v>鉄骨ライス</v>
          </cell>
        </row>
        <row r="172"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H182">
            <v>2</v>
          </cell>
          <cell r="I182">
            <v>2</v>
          </cell>
          <cell r="J182" t="str">
            <v>牛乳</v>
          </cell>
          <cell r="K182" t="str">
            <v>牛乳</v>
          </cell>
        </row>
        <row r="183"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H185">
            <v>3</v>
          </cell>
          <cell r="I185">
            <v>4</v>
          </cell>
          <cell r="J185" t="str">
            <v>ぶたにくとれんこんのてりあえ</v>
          </cell>
          <cell r="K185" t="str">
            <v>豚肉とれんこんの照り和え</v>
          </cell>
        </row>
        <row r="186"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H203">
            <v>4</v>
          </cell>
          <cell r="I203">
            <v>7</v>
          </cell>
          <cell r="J203" t="str">
            <v>はくさいとあつあげのみそしる</v>
          </cell>
          <cell r="K203" t="str">
            <v>白菜と厚揚げのみそ汁</v>
          </cell>
        </row>
        <row r="204"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H214">
            <v>5</v>
          </cell>
          <cell r="I214">
            <v>8</v>
          </cell>
          <cell r="J214" t="str">
            <v>デザート</v>
          </cell>
          <cell r="K214" t="str">
            <v>デザート</v>
          </cell>
        </row>
        <row r="215"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H223">
            <v>1</v>
          </cell>
          <cell r="I223">
            <v>1</v>
          </cell>
          <cell r="J223" t="str">
            <v>ごはん</v>
          </cell>
          <cell r="K223" t="str">
            <v>ごはん</v>
          </cell>
        </row>
        <row r="224"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H225">
            <v>0</v>
          </cell>
          <cell r="I225">
            <v>0</v>
          </cell>
          <cell r="J225">
            <v>0</v>
          </cell>
          <cell r="K225">
            <v>0</v>
          </cell>
        </row>
        <row r="226"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H227">
            <v>2</v>
          </cell>
          <cell r="I227">
            <v>2</v>
          </cell>
          <cell r="J227" t="str">
            <v>牛乳</v>
          </cell>
          <cell r="K227" t="str">
            <v>牛乳</v>
          </cell>
        </row>
        <row r="228"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H230">
            <v>3</v>
          </cell>
          <cell r="I230">
            <v>4</v>
          </cell>
          <cell r="J230" t="str">
            <v>エビシュウマイ</v>
          </cell>
          <cell r="K230" t="str">
            <v>エビシュウマイ</v>
          </cell>
        </row>
        <row r="231"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H233">
            <v>4</v>
          </cell>
          <cell r="I233">
            <v>5</v>
          </cell>
          <cell r="J233" t="str">
            <v>ヤーコンのナムル</v>
          </cell>
          <cell r="K233" t="str">
            <v>ヤーコンのナムル</v>
          </cell>
        </row>
        <row r="234"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H247">
            <v>5</v>
          </cell>
          <cell r="I247">
            <v>6</v>
          </cell>
          <cell r="J247" t="str">
            <v>マーボーどうふ</v>
          </cell>
          <cell r="K247" t="str">
            <v>麻婆豆腐</v>
          </cell>
        </row>
        <row r="248"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H278">
            <v>1</v>
          </cell>
          <cell r="I278">
            <v>1</v>
          </cell>
          <cell r="J278" t="str">
            <v>ごはん</v>
          </cell>
          <cell r="K278" t="str">
            <v>ごはん</v>
          </cell>
        </row>
        <row r="279"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H282">
            <v>2</v>
          </cell>
          <cell r="I282">
            <v>2</v>
          </cell>
          <cell r="J282" t="str">
            <v>牛乳</v>
          </cell>
          <cell r="K282" t="str">
            <v>牛乳</v>
          </cell>
        </row>
        <row r="283"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H285">
            <v>3</v>
          </cell>
          <cell r="I285">
            <v>4</v>
          </cell>
          <cell r="J285" t="str">
            <v>ぶたにくのジンジャーソース</v>
          </cell>
          <cell r="K285" t="str">
            <v>豚肉のジンジャーソース</v>
          </cell>
        </row>
        <row r="286"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H289">
            <v>0</v>
          </cell>
          <cell r="I289">
            <v>0</v>
          </cell>
          <cell r="J289">
            <v>0</v>
          </cell>
          <cell r="K289">
            <v>0</v>
          </cell>
        </row>
        <row r="290"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H292">
            <v>0</v>
          </cell>
          <cell r="I292">
            <v>0</v>
          </cell>
          <cell r="J292">
            <v>0</v>
          </cell>
          <cell r="K292">
            <v>0</v>
          </cell>
        </row>
        <row r="293"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H299">
            <v>4</v>
          </cell>
          <cell r="I299">
            <v>5</v>
          </cell>
          <cell r="J299" t="str">
            <v>かぼちゃのサラダ</v>
          </cell>
          <cell r="K299" t="str">
            <v>かぼちゃのサラダ</v>
          </cell>
        </row>
        <row r="300"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H305">
            <v>0</v>
          </cell>
          <cell r="I305">
            <v>0</v>
          </cell>
          <cell r="J305">
            <v>0</v>
          </cell>
          <cell r="K305">
            <v>0</v>
          </cell>
        </row>
        <row r="306"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H309">
            <v>5</v>
          </cell>
          <cell r="I309">
            <v>7</v>
          </cell>
          <cell r="J309" t="str">
            <v>ねぎのスープ</v>
          </cell>
          <cell r="K309" t="str">
            <v>ねぎのスープ</v>
          </cell>
        </row>
        <row r="310"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H333">
            <v>1</v>
          </cell>
          <cell r="I333">
            <v>1</v>
          </cell>
          <cell r="J333" t="str">
            <v>フレンチトースト</v>
          </cell>
          <cell r="K333" t="str">
            <v>フレンチトースト(ﾐﾙｸ食パン･ﾁｮｺｸﾘｰﾑ)</v>
          </cell>
        </row>
        <row r="334">
          <cell r="H334">
            <v>0</v>
          </cell>
          <cell r="I334">
            <v>0</v>
          </cell>
          <cell r="J334" t="str">
            <v>　富・御　40.60</v>
          </cell>
          <cell r="K334" t="str">
            <v>　富・御　40.60</v>
          </cell>
        </row>
        <row r="335"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H340">
            <v>0</v>
          </cell>
          <cell r="I340">
            <v>1</v>
          </cell>
          <cell r="J340" t="str">
            <v>ミルクしょくパン</v>
          </cell>
          <cell r="K340" t="str">
            <v>ミルク食パン</v>
          </cell>
        </row>
        <row r="341">
          <cell r="H341">
            <v>0</v>
          </cell>
          <cell r="I341">
            <v>9</v>
          </cell>
          <cell r="J341" t="str">
            <v>チョコクリーム</v>
          </cell>
          <cell r="K341" t="str">
            <v>チョコクリーム</v>
          </cell>
        </row>
        <row r="342">
          <cell r="H342">
            <v>0</v>
          </cell>
          <cell r="I342">
            <v>0</v>
          </cell>
          <cell r="J342" t="str">
            <v>　菅・館・野</v>
          </cell>
          <cell r="K342" t="str">
            <v>　菅・館・野</v>
          </cell>
        </row>
        <row r="343"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H344">
            <v>2</v>
          </cell>
          <cell r="I344">
            <v>2</v>
          </cell>
          <cell r="J344" t="str">
            <v>牛乳</v>
          </cell>
          <cell r="K344" t="str">
            <v>牛乳</v>
          </cell>
        </row>
        <row r="345"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H347">
            <v>3</v>
          </cell>
          <cell r="I347">
            <v>5</v>
          </cell>
          <cell r="J347" t="str">
            <v>はなやさいサラダ</v>
          </cell>
          <cell r="K347" t="str">
            <v>花野菜サラダ</v>
          </cell>
        </row>
        <row r="348"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H354">
            <v>0</v>
          </cell>
          <cell r="I354">
            <v>0</v>
          </cell>
          <cell r="J354">
            <v>0</v>
          </cell>
          <cell r="K354">
            <v>0</v>
          </cell>
        </row>
        <row r="355"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H360">
            <v>4</v>
          </cell>
          <cell r="I360">
            <v>6</v>
          </cell>
          <cell r="J360" t="str">
            <v>ポークビーンズ</v>
          </cell>
          <cell r="K360" t="str">
            <v>ポークビーンズ</v>
          </cell>
        </row>
        <row r="361"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H384">
            <v>5</v>
          </cell>
          <cell r="I384">
            <v>8</v>
          </cell>
          <cell r="J384" t="str">
            <v>デザート</v>
          </cell>
          <cell r="K384" t="str">
            <v>デザート</v>
          </cell>
        </row>
        <row r="385"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H388">
            <v>1</v>
          </cell>
          <cell r="I388">
            <v>1</v>
          </cell>
          <cell r="J388" t="str">
            <v>ごはん</v>
          </cell>
          <cell r="K388" t="str">
            <v>ごはん</v>
          </cell>
        </row>
        <row r="389"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H392">
            <v>2</v>
          </cell>
          <cell r="I392">
            <v>2</v>
          </cell>
          <cell r="J392" t="str">
            <v>牛乳</v>
          </cell>
          <cell r="K392" t="str">
            <v>牛乳</v>
          </cell>
        </row>
        <row r="393"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H395">
            <v>3</v>
          </cell>
          <cell r="I395">
            <v>4</v>
          </cell>
          <cell r="J395" t="str">
            <v>とりにくのこうみやき</v>
          </cell>
          <cell r="K395" t="str">
            <v>鶏肉の香味焼き</v>
          </cell>
        </row>
        <row r="396"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H407">
            <v>4</v>
          </cell>
          <cell r="I407">
            <v>5</v>
          </cell>
          <cell r="J407" t="str">
            <v>タルタルサラダ</v>
          </cell>
          <cell r="K407" t="str">
            <v>タルタルサラダ</v>
          </cell>
        </row>
        <row r="408"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H418">
            <v>5</v>
          </cell>
          <cell r="I418">
            <v>7</v>
          </cell>
          <cell r="J418" t="str">
            <v>じゃがいもとわかめのみそしる</v>
          </cell>
          <cell r="K418" t="str">
            <v>じゃがいもとわかめのみそ汁</v>
          </cell>
        </row>
        <row r="419"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H443">
            <v>1</v>
          </cell>
          <cell r="I443">
            <v>1</v>
          </cell>
          <cell r="J443" t="str">
            <v>ごはん</v>
          </cell>
          <cell r="K443" t="str">
            <v>ごはん</v>
          </cell>
        </row>
        <row r="444"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H447">
            <v>2</v>
          </cell>
          <cell r="I447">
            <v>2</v>
          </cell>
          <cell r="J447" t="str">
            <v>牛乳</v>
          </cell>
          <cell r="K447" t="str">
            <v>牛乳</v>
          </cell>
        </row>
        <row r="448"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H450">
            <v>3</v>
          </cell>
          <cell r="I450">
            <v>4</v>
          </cell>
          <cell r="J450" t="str">
            <v>ししゃものごまあげ</v>
          </cell>
          <cell r="K450" t="str">
            <v>ししゃものごま揚げ（2尾）</v>
          </cell>
        </row>
        <row r="451"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H461">
            <v>4</v>
          </cell>
          <cell r="I461">
            <v>5</v>
          </cell>
          <cell r="J461" t="str">
            <v>れんこんのきんぴら</v>
          </cell>
          <cell r="K461" t="str">
            <v>れんこんのきんぴら</v>
          </cell>
        </row>
        <row r="462"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H474">
            <v>5</v>
          </cell>
          <cell r="I474">
            <v>6</v>
          </cell>
          <cell r="J474" t="str">
            <v>ほうとう</v>
          </cell>
          <cell r="K474" t="str">
            <v>ほうとう</v>
          </cell>
        </row>
        <row r="475"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H490">
            <v>6</v>
          </cell>
          <cell r="I490">
            <v>9</v>
          </cell>
          <cell r="J490" t="str">
            <v>ふりかけ</v>
          </cell>
          <cell r="K490" t="str">
            <v>ふりかけ</v>
          </cell>
        </row>
        <row r="491"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H495">
            <v>0</v>
          </cell>
          <cell r="I495">
            <v>0</v>
          </cell>
          <cell r="J495">
            <v>0</v>
          </cell>
          <cell r="K495">
            <v>0</v>
          </cell>
        </row>
        <row r="496">
          <cell r="H496">
            <v>0</v>
          </cell>
          <cell r="I496">
            <v>0</v>
          </cell>
          <cell r="J496">
            <v>0</v>
          </cell>
          <cell r="K496">
            <v>0</v>
          </cell>
        </row>
        <row r="497">
          <cell r="H497">
            <v>0</v>
          </cell>
          <cell r="I497">
            <v>0</v>
          </cell>
          <cell r="J497">
            <v>0</v>
          </cell>
          <cell r="K497">
            <v>0</v>
          </cell>
        </row>
        <row r="498">
          <cell r="H498">
            <v>1</v>
          </cell>
          <cell r="I498">
            <v>1</v>
          </cell>
          <cell r="J498" t="str">
            <v>むぎごはん</v>
          </cell>
          <cell r="K498" t="str">
            <v>麦飯</v>
          </cell>
        </row>
        <row r="499"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H502">
            <v>2</v>
          </cell>
          <cell r="I502">
            <v>2</v>
          </cell>
          <cell r="J502" t="str">
            <v>牛乳</v>
          </cell>
          <cell r="K502" t="str">
            <v>牛乳</v>
          </cell>
        </row>
        <row r="503"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H505">
            <v>3</v>
          </cell>
          <cell r="I505">
            <v>3</v>
          </cell>
          <cell r="J505" t="str">
            <v>チキンカレー</v>
          </cell>
          <cell r="K505" t="str">
            <v>チキンカレー</v>
          </cell>
        </row>
        <row r="506"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H510">
            <v>0</v>
          </cell>
          <cell r="I510">
            <v>0</v>
          </cell>
          <cell r="J510">
            <v>0</v>
          </cell>
          <cell r="K510">
            <v>0</v>
          </cell>
        </row>
        <row r="511"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H515">
            <v>0</v>
          </cell>
          <cell r="I515">
            <v>0</v>
          </cell>
          <cell r="J515">
            <v>0</v>
          </cell>
          <cell r="K515">
            <v>0</v>
          </cell>
        </row>
        <row r="516"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H525">
            <v>0</v>
          </cell>
          <cell r="I525">
            <v>0</v>
          </cell>
          <cell r="J525">
            <v>0</v>
          </cell>
          <cell r="K525">
            <v>0</v>
          </cell>
        </row>
        <row r="526">
          <cell r="H526">
            <v>0</v>
          </cell>
          <cell r="I526">
            <v>0</v>
          </cell>
          <cell r="J526">
            <v>0</v>
          </cell>
          <cell r="K526">
            <v>0</v>
          </cell>
        </row>
        <row r="527">
          <cell r="H527">
            <v>0</v>
          </cell>
          <cell r="I527">
            <v>0</v>
          </cell>
          <cell r="J527">
            <v>0</v>
          </cell>
          <cell r="K527">
            <v>0</v>
          </cell>
        </row>
        <row r="528">
          <cell r="H528">
            <v>0</v>
          </cell>
          <cell r="I528">
            <v>0</v>
          </cell>
          <cell r="J528">
            <v>0</v>
          </cell>
          <cell r="K528">
            <v>0</v>
          </cell>
        </row>
        <row r="529">
          <cell r="H529">
            <v>0</v>
          </cell>
          <cell r="I529">
            <v>0</v>
          </cell>
          <cell r="J529">
            <v>0</v>
          </cell>
          <cell r="K529">
            <v>0</v>
          </cell>
        </row>
        <row r="530">
          <cell r="H530">
            <v>0</v>
          </cell>
          <cell r="I530">
            <v>0</v>
          </cell>
          <cell r="J530">
            <v>0</v>
          </cell>
          <cell r="K530">
            <v>0</v>
          </cell>
        </row>
        <row r="531">
          <cell r="H531">
            <v>4</v>
          </cell>
          <cell r="I531">
            <v>8</v>
          </cell>
          <cell r="J531" t="str">
            <v>フルーツのなまクリームあえ</v>
          </cell>
          <cell r="K531" t="str">
            <v>フルーツの生クリーム和え</v>
          </cell>
        </row>
        <row r="532">
          <cell r="H532">
            <v>0</v>
          </cell>
          <cell r="I532">
            <v>0</v>
          </cell>
          <cell r="J532">
            <v>0</v>
          </cell>
          <cell r="K532">
            <v>0</v>
          </cell>
        </row>
        <row r="533">
          <cell r="H533">
            <v>0</v>
          </cell>
          <cell r="I533">
            <v>0</v>
          </cell>
          <cell r="J533">
            <v>0</v>
          </cell>
          <cell r="K533">
            <v>0</v>
          </cell>
        </row>
        <row r="534"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H536">
            <v>0</v>
          </cell>
          <cell r="I536">
            <v>0</v>
          </cell>
          <cell r="J536">
            <v>0</v>
          </cell>
          <cell r="K536">
            <v>0</v>
          </cell>
        </row>
        <row r="537">
          <cell r="H537">
            <v>0</v>
          </cell>
          <cell r="I537">
            <v>0</v>
          </cell>
          <cell r="J537">
            <v>0</v>
          </cell>
          <cell r="K537">
            <v>0</v>
          </cell>
        </row>
        <row r="538">
          <cell r="H538">
            <v>0</v>
          </cell>
          <cell r="I538">
            <v>0</v>
          </cell>
          <cell r="J538">
            <v>0</v>
          </cell>
          <cell r="K538">
            <v>0</v>
          </cell>
        </row>
        <row r="539">
          <cell r="H539">
            <v>0</v>
          </cell>
          <cell r="I539">
            <v>0</v>
          </cell>
          <cell r="J539">
            <v>0</v>
          </cell>
          <cell r="K539">
            <v>0</v>
          </cell>
        </row>
        <row r="540"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H543">
            <v>0</v>
          </cell>
          <cell r="I543">
            <v>0</v>
          </cell>
          <cell r="J543">
            <v>0</v>
          </cell>
          <cell r="K543">
            <v>0</v>
          </cell>
        </row>
        <row r="544"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H545">
            <v>0</v>
          </cell>
          <cell r="I545">
            <v>0</v>
          </cell>
          <cell r="J545">
            <v>0</v>
          </cell>
          <cell r="K545">
            <v>0</v>
          </cell>
        </row>
        <row r="546">
          <cell r="H546">
            <v>0</v>
          </cell>
          <cell r="I546">
            <v>0</v>
          </cell>
          <cell r="J546">
            <v>0</v>
          </cell>
          <cell r="K546">
            <v>0</v>
          </cell>
        </row>
        <row r="547">
          <cell r="H547">
            <v>0</v>
          </cell>
          <cell r="I547">
            <v>0</v>
          </cell>
          <cell r="J547">
            <v>0</v>
          </cell>
          <cell r="K547">
            <v>0</v>
          </cell>
        </row>
        <row r="548"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H553">
            <v>1</v>
          </cell>
          <cell r="I553">
            <v>1</v>
          </cell>
          <cell r="J553" t="str">
            <v>ごはん</v>
          </cell>
          <cell r="K553" t="str">
            <v>ごはん</v>
          </cell>
        </row>
        <row r="554"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H557">
            <v>2</v>
          </cell>
          <cell r="I557">
            <v>2</v>
          </cell>
          <cell r="J557" t="str">
            <v>牛乳</v>
          </cell>
          <cell r="K557" t="str">
            <v>牛乳</v>
          </cell>
        </row>
        <row r="558">
          <cell r="H558">
            <v>0</v>
          </cell>
          <cell r="I558">
            <v>0</v>
          </cell>
          <cell r="J558">
            <v>0</v>
          </cell>
          <cell r="K558">
            <v>0</v>
          </cell>
        </row>
        <row r="559"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H560">
            <v>3</v>
          </cell>
          <cell r="I560">
            <v>4</v>
          </cell>
          <cell r="J560" t="str">
            <v>はるまき</v>
          </cell>
          <cell r="K560" t="str">
            <v>春巻き</v>
          </cell>
        </row>
        <row r="561"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H564">
            <v>4</v>
          </cell>
          <cell r="I564">
            <v>5</v>
          </cell>
          <cell r="J564" t="str">
            <v>ヤーコンチャプチェ</v>
          </cell>
          <cell r="K564" t="str">
            <v>ヤーコンチャプチェ</v>
          </cell>
        </row>
        <row r="565"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  <cell r="K569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  <cell r="K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  <cell r="K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  <cell r="K573">
            <v>0</v>
          </cell>
        </row>
        <row r="574">
          <cell r="H574">
            <v>0</v>
          </cell>
          <cell r="I574">
            <v>0</v>
          </cell>
          <cell r="J574">
            <v>0</v>
          </cell>
          <cell r="K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H579">
            <v>0</v>
          </cell>
          <cell r="I579">
            <v>0</v>
          </cell>
          <cell r="J579">
            <v>0</v>
          </cell>
          <cell r="K579">
            <v>0</v>
          </cell>
        </row>
        <row r="580">
          <cell r="H580">
            <v>0</v>
          </cell>
          <cell r="I580">
            <v>0</v>
          </cell>
          <cell r="J580">
            <v>0</v>
          </cell>
          <cell r="K580">
            <v>0</v>
          </cell>
        </row>
        <row r="581"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H582">
            <v>5</v>
          </cell>
          <cell r="I582">
            <v>7</v>
          </cell>
          <cell r="J582" t="str">
            <v>にくだんごのスープ</v>
          </cell>
          <cell r="K582" t="str">
            <v>肉団子のスープ</v>
          </cell>
        </row>
        <row r="583"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  <cell r="K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  <cell r="K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H594">
            <v>0</v>
          </cell>
          <cell r="I594">
            <v>0</v>
          </cell>
          <cell r="J594">
            <v>0</v>
          </cell>
          <cell r="K594">
            <v>0</v>
          </cell>
        </row>
        <row r="595"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H602">
            <v>0</v>
          </cell>
          <cell r="I602">
            <v>0</v>
          </cell>
          <cell r="J602">
            <v>0</v>
          </cell>
          <cell r="K602">
            <v>0</v>
          </cell>
        </row>
        <row r="603">
          <cell r="H603">
            <v>0</v>
          </cell>
          <cell r="I603">
            <v>0</v>
          </cell>
          <cell r="J603">
            <v>0</v>
          </cell>
          <cell r="K603">
            <v>0</v>
          </cell>
        </row>
        <row r="604"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H606">
            <v>0</v>
          </cell>
          <cell r="I606">
            <v>0</v>
          </cell>
          <cell r="J606">
            <v>0</v>
          </cell>
          <cell r="K606">
            <v>0</v>
          </cell>
        </row>
        <row r="607"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H608">
            <v>1</v>
          </cell>
          <cell r="I608">
            <v>1</v>
          </cell>
          <cell r="J608" t="str">
            <v>ミルクしょくパン</v>
          </cell>
          <cell r="K608" t="str">
            <v>ミルク食パン(ﾌﾚﾝﾁﾄｰｽﾄ)</v>
          </cell>
        </row>
        <row r="609">
          <cell r="H609">
            <v>6</v>
          </cell>
          <cell r="I609">
            <v>9</v>
          </cell>
          <cell r="J609" t="str">
            <v>チョコクリーム</v>
          </cell>
          <cell r="K609" t="str">
            <v>チョコクリーム</v>
          </cell>
        </row>
        <row r="610">
          <cell r="H610">
            <v>0</v>
          </cell>
          <cell r="I610">
            <v>0</v>
          </cell>
          <cell r="J610">
            <v>0</v>
          </cell>
          <cell r="K610" t="str">
            <v>　富、御</v>
          </cell>
        </row>
        <row r="611">
          <cell r="H611">
            <v>0</v>
          </cell>
          <cell r="I611">
            <v>1</v>
          </cell>
          <cell r="J611" t="str">
            <v>フレンチトースト</v>
          </cell>
          <cell r="K611" t="str">
            <v>フレンチトースト</v>
          </cell>
        </row>
        <row r="612">
          <cell r="H612">
            <v>0</v>
          </cell>
          <cell r="I612">
            <v>0</v>
          </cell>
          <cell r="J612">
            <v>0</v>
          </cell>
          <cell r="K612" t="str">
            <v>　菅、館、野 30.40</v>
          </cell>
        </row>
        <row r="613"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H615">
            <v>0</v>
          </cell>
          <cell r="I615">
            <v>0</v>
          </cell>
          <cell r="J615">
            <v>0</v>
          </cell>
          <cell r="K615">
            <v>0</v>
          </cell>
        </row>
        <row r="616">
          <cell r="H616">
            <v>0</v>
          </cell>
          <cell r="I616">
            <v>0</v>
          </cell>
          <cell r="J616">
            <v>0</v>
          </cell>
          <cell r="K616">
            <v>0</v>
          </cell>
        </row>
        <row r="617">
          <cell r="H617">
            <v>0</v>
          </cell>
          <cell r="I617">
            <v>0</v>
          </cell>
          <cell r="J617">
            <v>0</v>
          </cell>
          <cell r="K617">
            <v>0</v>
          </cell>
        </row>
        <row r="618">
          <cell r="H618">
            <v>0</v>
          </cell>
          <cell r="I618">
            <v>0</v>
          </cell>
          <cell r="J618">
            <v>0</v>
          </cell>
          <cell r="K618">
            <v>0</v>
          </cell>
        </row>
        <row r="619">
          <cell r="H619">
            <v>2</v>
          </cell>
          <cell r="I619">
            <v>2</v>
          </cell>
          <cell r="J619" t="str">
            <v>牛乳</v>
          </cell>
          <cell r="K619" t="str">
            <v>牛乳</v>
          </cell>
        </row>
        <row r="620">
          <cell r="H620">
            <v>0</v>
          </cell>
          <cell r="I620">
            <v>0</v>
          </cell>
          <cell r="J620">
            <v>0</v>
          </cell>
          <cell r="K620">
            <v>0</v>
          </cell>
        </row>
        <row r="621">
          <cell r="H621">
            <v>0</v>
          </cell>
          <cell r="I621">
            <v>0</v>
          </cell>
          <cell r="J621">
            <v>0</v>
          </cell>
          <cell r="K621">
            <v>0</v>
          </cell>
        </row>
        <row r="622">
          <cell r="H622">
            <v>3</v>
          </cell>
          <cell r="I622">
            <v>5</v>
          </cell>
          <cell r="J622" t="str">
            <v>ペスカトーレ</v>
          </cell>
          <cell r="K622" t="str">
            <v>ペスカトーレ</v>
          </cell>
        </row>
        <row r="623"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H626">
            <v>0</v>
          </cell>
          <cell r="I626">
            <v>0</v>
          </cell>
          <cell r="J626">
            <v>0</v>
          </cell>
          <cell r="K626">
            <v>0</v>
          </cell>
        </row>
        <row r="627">
          <cell r="H627">
            <v>0</v>
          </cell>
          <cell r="I627">
            <v>0</v>
          </cell>
          <cell r="J627">
            <v>0</v>
          </cell>
          <cell r="K627">
            <v>0</v>
          </cell>
        </row>
        <row r="628"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H631">
            <v>0</v>
          </cell>
          <cell r="I631">
            <v>0</v>
          </cell>
          <cell r="J631">
            <v>0</v>
          </cell>
          <cell r="K631">
            <v>0</v>
          </cell>
        </row>
        <row r="632"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H634">
            <v>0</v>
          </cell>
          <cell r="I634">
            <v>0</v>
          </cell>
          <cell r="J634">
            <v>0</v>
          </cell>
          <cell r="K634">
            <v>0</v>
          </cell>
        </row>
        <row r="635"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H636">
            <v>0</v>
          </cell>
          <cell r="I636">
            <v>0</v>
          </cell>
          <cell r="J636">
            <v>0</v>
          </cell>
          <cell r="K636">
            <v>0</v>
          </cell>
        </row>
        <row r="637">
          <cell r="H637">
            <v>0</v>
          </cell>
          <cell r="I637">
            <v>0</v>
          </cell>
          <cell r="J637">
            <v>0</v>
          </cell>
          <cell r="K637">
            <v>0</v>
          </cell>
        </row>
        <row r="638"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H644">
            <v>4</v>
          </cell>
          <cell r="I644">
            <v>6</v>
          </cell>
          <cell r="J644" t="str">
            <v>ポトフ</v>
          </cell>
          <cell r="K644" t="str">
            <v>ポトフ</v>
          </cell>
        </row>
        <row r="645">
          <cell r="H645">
            <v>0</v>
          </cell>
          <cell r="I645">
            <v>0</v>
          </cell>
          <cell r="J645">
            <v>0</v>
          </cell>
          <cell r="K645">
            <v>0</v>
          </cell>
        </row>
        <row r="646"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H650">
            <v>0</v>
          </cell>
          <cell r="I650">
            <v>0</v>
          </cell>
          <cell r="J650">
            <v>0</v>
          </cell>
          <cell r="K650">
            <v>0</v>
          </cell>
        </row>
        <row r="651"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H654">
            <v>0</v>
          </cell>
          <cell r="I654">
            <v>0</v>
          </cell>
          <cell r="J654">
            <v>0</v>
          </cell>
          <cell r="K654">
            <v>0</v>
          </cell>
        </row>
        <row r="655">
          <cell r="H655">
            <v>0</v>
          </cell>
          <cell r="I655">
            <v>0</v>
          </cell>
          <cell r="J655">
            <v>0</v>
          </cell>
          <cell r="K655">
            <v>0</v>
          </cell>
        </row>
        <row r="656"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H660">
            <v>0</v>
          </cell>
          <cell r="I660">
            <v>0</v>
          </cell>
          <cell r="J660">
            <v>0</v>
          </cell>
          <cell r="K660">
            <v>0</v>
          </cell>
        </row>
        <row r="661">
          <cell r="H661">
            <v>5</v>
          </cell>
          <cell r="I661">
            <v>8</v>
          </cell>
          <cell r="J661" t="str">
            <v>ヨーグルト</v>
          </cell>
          <cell r="K661" t="str">
            <v>ヨーグルト</v>
          </cell>
        </row>
        <row r="662"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H663">
            <v>1</v>
          </cell>
          <cell r="I663">
            <v>1</v>
          </cell>
          <cell r="J663" t="str">
            <v>ごはん</v>
          </cell>
          <cell r="K663" t="str">
            <v>ごはん</v>
          </cell>
        </row>
        <row r="664"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H667">
            <v>2</v>
          </cell>
          <cell r="I667">
            <v>2</v>
          </cell>
          <cell r="J667" t="str">
            <v>牛乳</v>
          </cell>
          <cell r="K667" t="str">
            <v>牛乳</v>
          </cell>
        </row>
        <row r="668">
          <cell r="H668">
            <v>0</v>
          </cell>
          <cell r="I668">
            <v>0</v>
          </cell>
          <cell r="J668">
            <v>0</v>
          </cell>
          <cell r="K668">
            <v>0</v>
          </cell>
        </row>
        <row r="669"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H670">
            <v>3</v>
          </cell>
          <cell r="I670">
            <v>4</v>
          </cell>
          <cell r="J670" t="str">
            <v>ちくわのアーモンドあげ</v>
          </cell>
          <cell r="K670" t="str">
            <v>ちくわのアーモンド揚げ</v>
          </cell>
        </row>
        <row r="671"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H672">
            <v>0</v>
          </cell>
          <cell r="I672">
            <v>0</v>
          </cell>
          <cell r="J672">
            <v>0</v>
          </cell>
          <cell r="K672">
            <v>0</v>
          </cell>
        </row>
        <row r="673">
          <cell r="H673">
            <v>0</v>
          </cell>
          <cell r="I673">
            <v>0</v>
          </cell>
          <cell r="J673">
            <v>0</v>
          </cell>
          <cell r="K673">
            <v>0</v>
          </cell>
        </row>
        <row r="674">
          <cell r="H674">
            <v>0</v>
          </cell>
          <cell r="I674">
            <v>0</v>
          </cell>
          <cell r="J674">
            <v>0</v>
          </cell>
          <cell r="K674">
            <v>0</v>
          </cell>
        </row>
        <row r="675">
          <cell r="H675">
            <v>0</v>
          </cell>
          <cell r="I675">
            <v>0</v>
          </cell>
          <cell r="J675">
            <v>0</v>
          </cell>
          <cell r="K675">
            <v>0</v>
          </cell>
        </row>
        <row r="676">
          <cell r="H676">
            <v>0</v>
          </cell>
          <cell r="I676">
            <v>0</v>
          </cell>
          <cell r="J676">
            <v>0</v>
          </cell>
          <cell r="K676">
            <v>0</v>
          </cell>
        </row>
        <row r="677">
          <cell r="H677">
            <v>0</v>
          </cell>
          <cell r="I677">
            <v>0</v>
          </cell>
          <cell r="J677">
            <v>0</v>
          </cell>
          <cell r="K677">
            <v>0</v>
          </cell>
        </row>
        <row r="678"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H679">
            <v>0</v>
          </cell>
          <cell r="I679">
            <v>0</v>
          </cell>
          <cell r="J679">
            <v>0</v>
          </cell>
          <cell r="K679">
            <v>0</v>
          </cell>
        </row>
        <row r="680">
          <cell r="H680">
            <v>4</v>
          </cell>
          <cell r="I680">
            <v>5</v>
          </cell>
          <cell r="J680" t="str">
            <v>ブロッコリーのおかかあえ</v>
          </cell>
          <cell r="K680" t="str">
            <v>ブロッコリーのおかか和え</v>
          </cell>
        </row>
        <row r="681"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H689">
            <v>5</v>
          </cell>
          <cell r="I689">
            <v>7</v>
          </cell>
          <cell r="J689" t="str">
            <v>へいすけのにくどうふ</v>
          </cell>
          <cell r="K689" t="str">
            <v>兵助の肉どうふ</v>
          </cell>
        </row>
        <row r="690"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H708">
            <v>0</v>
          </cell>
          <cell r="I708">
            <v>0</v>
          </cell>
          <cell r="J708">
            <v>0</v>
          </cell>
          <cell r="K708">
            <v>0</v>
          </cell>
        </row>
        <row r="709"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H712">
            <v>0</v>
          </cell>
          <cell r="I712">
            <v>0</v>
          </cell>
          <cell r="J712">
            <v>0</v>
          </cell>
          <cell r="K712">
            <v>0</v>
          </cell>
        </row>
        <row r="713"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H717">
            <v>0</v>
          </cell>
          <cell r="I717">
            <v>0</v>
          </cell>
          <cell r="J717">
            <v>0</v>
          </cell>
          <cell r="K717">
            <v>0</v>
          </cell>
        </row>
        <row r="718">
          <cell r="H718">
            <v>1</v>
          </cell>
          <cell r="I718">
            <v>1</v>
          </cell>
          <cell r="J718" t="str">
            <v>すしごはん</v>
          </cell>
          <cell r="K718" t="str">
            <v>すし飯</v>
          </cell>
        </row>
        <row r="719">
          <cell r="H719">
            <v>0</v>
          </cell>
          <cell r="I719">
            <v>0</v>
          </cell>
          <cell r="J719">
            <v>0</v>
          </cell>
          <cell r="K719">
            <v>0</v>
          </cell>
        </row>
        <row r="720"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H721">
            <v>2</v>
          </cell>
          <cell r="I721">
            <v>2</v>
          </cell>
          <cell r="J721" t="str">
            <v>牛乳</v>
          </cell>
          <cell r="K721" t="str">
            <v>牛乳</v>
          </cell>
        </row>
        <row r="722"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H724">
            <v>3</v>
          </cell>
          <cell r="I724">
            <v>3</v>
          </cell>
          <cell r="J724" t="str">
            <v>さばそぼろどん</v>
          </cell>
          <cell r="K724" t="str">
            <v>さばそぼろ丼</v>
          </cell>
        </row>
        <row r="725"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H737">
            <v>0</v>
          </cell>
          <cell r="I737">
            <v>0</v>
          </cell>
          <cell r="J737" t="str">
            <v/>
          </cell>
          <cell r="K737" t="str">
            <v/>
          </cell>
        </row>
        <row r="738">
          <cell r="H738">
            <v>4</v>
          </cell>
          <cell r="I738">
            <v>5</v>
          </cell>
          <cell r="J738" t="str">
            <v>かぼちゃのいとこに</v>
          </cell>
          <cell r="K738" t="str">
            <v>かぼちゃのいとこ煮</v>
          </cell>
        </row>
        <row r="739"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H743">
            <v>0</v>
          </cell>
          <cell r="I743">
            <v>0</v>
          </cell>
          <cell r="J743" t="str">
            <v/>
          </cell>
          <cell r="K743" t="str">
            <v/>
          </cell>
        </row>
        <row r="744"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H745">
            <v>5</v>
          </cell>
          <cell r="I745">
            <v>7</v>
          </cell>
          <cell r="J745" t="str">
            <v>ゆずふうみじる</v>
          </cell>
          <cell r="K745" t="str">
            <v>ゆず風味汁</v>
          </cell>
        </row>
        <row r="746"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H773">
            <v>1</v>
          </cell>
          <cell r="I773">
            <v>1</v>
          </cell>
          <cell r="J773" t="str">
            <v>クリスマスピラフ</v>
          </cell>
          <cell r="K773" t="str">
            <v>クリスマスピラフ</v>
          </cell>
        </row>
        <row r="774"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H776">
            <v>0</v>
          </cell>
          <cell r="I776">
            <v>0</v>
          </cell>
          <cell r="J776">
            <v>0</v>
          </cell>
          <cell r="K776">
            <v>0</v>
          </cell>
        </row>
        <row r="777"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H782">
            <v>0</v>
          </cell>
          <cell r="I782">
            <v>0</v>
          </cell>
          <cell r="J782">
            <v>0</v>
          </cell>
          <cell r="K782">
            <v>0</v>
          </cell>
        </row>
        <row r="783">
          <cell r="H783">
            <v>0</v>
          </cell>
          <cell r="I783">
            <v>0</v>
          </cell>
          <cell r="J783">
            <v>0</v>
          </cell>
          <cell r="K783">
            <v>0</v>
          </cell>
        </row>
        <row r="784"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H785">
            <v>2</v>
          </cell>
          <cell r="I785">
            <v>2</v>
          </cell>
          <cell r="J785" t="str">
            <v>牛乳</v>
          </cell>
          <cell r="K785" t="str">
            <v>牛乳</v>
          </cell>
        </row>
        <row r="786"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H788">
            <v>3</v>
          </cell>
          <cell r="I788">
            <v>4</v>
          </cell>
          <cell r="J788" t="str">
            <v>サクサクチキン</v>
          </cell>
          <cell r="K788" t="str">
            <v>サクサクチキン</v>
          </cell>
        </row>
        <row r="789"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H802">
            <v>4</v>
          </cell>
          <cell r="I802">
            <v>7</v>
          </cell>
          <cell r="J802" t="str">
            <v>オニオンスープ</v>
          </cell>
          <cell r="K802" t="str">
            <v>オニオンスープ</v>
          </cell>
        </row>
        <row r="803">
          <cell r="H803">
            <v>0</v>
          </cell>
          <cell r="I803">
            <v>0</v>
          </cell>
          <cell r="J803">
            <v>0</v>
          </cell>
          <cell r="K803">
            <v>0</v>
          </cell>
        </row>
        <row r="804">
          <cell r="H804">
            <v>0</v>
          </cell>
          <cell r="I804">
            <v>0</v>
          </cell>
          <cell r="J804">
            <v>0</v>
          </cell>
          <cell r="K804">
            <v>0</v>
          </cell>
        </row>
        <row r="805">
          <cell r="H805">
            <v>0</v>
          </cell>
          <cell r="I805">
            <v>0</v>
          </cell>
          <cell r="J805">
            <v>0</v>
          </cell>
          <cell r="K805">
            <v>0</v>
          </cell>
        </row>
        <row r="806">
          <cell r="H806">
            <v>0</v>
          </cell>
          <cell r="I806">
            <v>0</v>
          </cell>
          <cell r="J806">
            <v>0</v>
          </cell>
          <cell r="K806">
            <v>0</v>
          </cell>
        </row>
        <row r="807"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H808">
            <v>0</v>
          </cell>
          <cell r="I808">
            <v>0</v>
          </cell>
          <cell r="J808">
            <v>0</v>
          </cell>
          <cell r="K808">
            <v>0</v>
          </cell>
        </row>
        <row r="809"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H811">
            <v>0</v>
          </cell>
          <cell r="I811">
            <v>0</v>
          </cell>
          <cell r="J811">
            <v>0</v>
          </cell>
          <cell r="K811">
            <v>0</v>
          </cell>
        </row>
        <row r="812">
          <cell r="H812">
            <v>0</v>
          </cell>
          <cell r="I812">
            <v>0</v>
          </cell>
          <cell r="J812">
            <v>0</v>
          </cell>
          <cell r="K812">
            <v>0</v>
          </cell>
        </row>
        <row r="813">
          <cell r="H813">
            <v>0</v>
          </cell>
          <cell r="I813">
            <v>0</v>
          </cell>
          <cell r="J813">
            <v>0</v>
          </cell>
          <cell r="K813">
            <v>0</v>
          </cell>
        </row>
        <row r="814">
          <cell r="H814">
            <v>0</v>
          </cell>
          <cell r="I814">
            <v>0</v>
          </cell>
          <cell r="J814">
            <v>0</v>
          </cell>
          <cell r="K814">
            <v>0</v>
          </cell>
        </row>
        <row r="815"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H816">
            <v>0</v>
          </cell>
          <cell r="I816">
            <v>0</v>
          </cell>
          <cell r="J816">
            <v>0</v>
          </cell>
          <cell r="K816">
            <v>0</v>
          </cell>
        </row>
        <row r="817">
          <cell r="H817">
            <v>5</v>
          </cell>
          <cell r="I817">
            <v>8</v>
          </cell>
          <cell r="J817" t="str">
            <v>クリスマスデザート</v>
          </cell>
          <cell r="K817" t="str">
            <v>クリスマスデザート</v>
          </cell>
        </row>
        <row r="818">
          <cell r="H818">
            <v>0</v>
          </cell>
          <cell r="I818">
            <v>0</v>
          </cell>
          <cell r="J818">
            <v>0</v>
          </cell>
          <cell r="K818">
            <v>0</v>
          </cell>
        </row>
        <row r="819">
          <cell r="H819">
            <v>0</v>
          </cell>
          <cell r="I819">
            <v>0</v>
          </cell>
          <cell r="J819">
            <v>0</v>
          </cell>
          <cell r="K819">
            <v>0</v>
          </cell>
        </row>
        <row r="820">
          <cell r="H820">
            <v>0</v>
          </cell>
          <cell r="I820">
            <v>0</v>
          </cell>
          <cell r="J820">
            <v>0</v>
          </cell>
          <cell r="K820">
            <v>0</v>
          </cell>
        </row>
        <row r="821">
          <cell r="H821">
            <v>0</v>
          </cell>
          <cell r="I821">
            <v>0</v>
          </cell>
          <cell r="J821">
            <v>0</v>
          </cell>
          <cell r="K821">
            <v>0</v>
          </cell>
        </row>
        <row r="822">
          <cell r="H822">
            <v>0</v>
          </cell>
          <cell r="I822">
            <v>0</v>
          </cell>
          <cell r="J822">
            <v>0</v>
          </cell>
          <cell r="K822">
            <v>0</v>
          </cell>
        </row>
        <row r="823">
          <cell r="H823">
            <v>0</v>
          </cell>
          <cell r="I823">
            <v>0</v>
          </cell>
          <cell r="J823">
            <v>0</v>
          </cell>
          <cell r="K823">
            <v>0</v>
          </cell>
        </row>
        <row r="824"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H835">
            <v>0</v>
          </cell>
          <cell r="I835">
            <v>0</v>
          </cell>
          <cell r="J835">
            <v>0</v>
          </cell>
          <cell r="K835">
            <v>0</v>
          </cell>
        </row>
        <row r="836">
          <cell r="H836">
            <v>0</v>
          </cell>
          <cell r="I836">
            <v>0</v>
          </cell>
          <cell r="J836">
            <v>0</v>
          </cell>
          <cell r="K836">
            <v>0</v>
          </cell>
        </row>
        <row r="837"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H838">
            <v>0</v>
          </cell>
          <cell r="I838">
            <v>0</v>
          </cell>
          <cell r="J838">
            <v>0</v>
          </cell>
          <cell r="K838">
            <v>0</v>
          </cell>
        </row>
        <row r="839"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H840">
            <v>0</v>
          </cell>
          <cell r="I840">
            <v>0</v>
          </cell>
          <cell r="J840">
            <v>0</v>
          </cell>
          <cell r="K840">
            <v>0</v>
          </cell>
        </row>
        <row r="841"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H846">
            <v>0</v>
          </cell>
          <cell r="I846">
            <v>0</v>
          </cell>
          <cell r="J846">
            <v>0</v>
          </cell>
          <cell r="K846">
            <v>0</v>
          </cell>
        </row>
        <row r="847"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H849">
            <v>0</v>
          </cell>
          <cell r="I849">
            <v>0</v>
          </cell>
          <cell r="J849">
            <v>0</v>
          </cell>
          <cell r="K849">
            <v>0</v>
          </cell>
        </row>
        <row r="850"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H851">
            <v>0</v>
          </cell>
          <cell r="I851">
            <v>0</v>
          </cell>
          <cell r="J851">
            <v>0</v>
          </cell>
          <cell r="K851">
            <v>0</v>
          </cell>
        </row>
        <row r="852">
          <cell r="H852">
            <v>0</v>
          </cell>
          <cell r="I852">
            <v>0</v>
          </cell>
          <cell r="J852">
            <v>0</v>
          </cell>
          <cell r="K852">
            <v>0</v>
          </cell>
        </row>
        <row r="853"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H854">
            <v>0</v>
          </cell>
          <cell r="I854">
            <v>0</v>
          </cell>
          <cell r="J854">
            <v>0</v>
          </cell>
          <cell r="K854">
            <v>0</v>
          </cell>
        </row>
        <row r="855">
          <cell r="H855">
            <v>0</v>
          </cell>
          <cell r="I855">
            <v>0</v>
          </cell>
          <cell r="J855">
            <v>0</v>
          </cell>
          <cell r="K855">
            <v>0</v>
          </cell>
        </row>
        <row r="856">
          <cell r="H856">
            <v>0</v>
          </cell>
          <cell r="I856">
            <v>0</v>
          </cell>
          <cell r="J856">
            <v>0</v>
          </cell>
          <cell r="K856">
            <v>0</v>
          </cell>
        </row>
        <row r="857">
          <cell r="H857">
            <v>0</v>
          </cell>
          <cell r="I857">
            <v>0</v>
          </cell>
          <cell r="J857">
            <v>0</v>
          </cell>
          <cell r="K857">
            <v>0</v>
          </cell>
        </row>
        <row r="858"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H903">
            <v>0</v>
          </cell>
          <cell r="I903">
            <v>0</v>
          </cell>
          <cell r="J903">
            <v>0</v>
          </cell>
          <cell r="K903">
            <v>0</v>
          </cell>
        </row>
        <row r="904">
          <cell r="H904">
            <v>0</v>
          </cell>
          <cell r="I904">
            <v>0</v>
          </cell>
          <cell r="J904">
            <v>0</v>
          </cell>
          <cell r="K904">
            <v>0</v>
          </cell>
        </row>
        <row r="905">
          <cell r="H905">
            <v>0</v>
          </cell>
          <cell r="I905">
            <v>0</v>
          </cell>
          <cell r="J905">
            <v>0</v>
          </cell>
          <cell r="K905">
            <v>0</v>
          </cell>
        </row>
        <row r="906"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H909">
            <v>0</v>
          </cell>
          <cell r="I909">
            <v>0</v>
          </cell>
          <cell r="J909">
            <v>0</v>
          </cell>
          <cell r="K909">
            <v>0</v>
          </cell>
        </row>
        <row r="910"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H911">
            <v>0</v>
          </cell>
          <cell r="I911">
            <v>0</v>
          </cell>
          <cell r="J911">
            <v>0</v>
          </cell>
          <cell r="K911">
            <v>0</v>
          </cell>
        </row>
        <row r="912"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H920">
            <v>0</v>
          </cell>
          <cell r="I920">
            <v>0</v>
          </cell>
          <cell r="J920">
            <v>0</v>
          </cell>
          <cell r="K920">
            <v>0</v>
          </cell>
        </row>
        <row r="921"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H960">
            <v>0</v>
          </cell>
          <cell r="I960">
            <v>0</v>
          </cell>
          <cell r="J960">
            <v>0</v>
          </cell>
          <cell r="K960">
            <v>0</v>
          </cell>
        </row>
        <row r="961"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H973">
            <v>0</v>
          </cell>
          <cell r="I973">
            <v>0</v>
          </cell>
          <cell r="J973">
            <v>0</v>
          </cell>
          <cell r="K973">
            <v>0</v>
          </cell>
        </row>
        <row r="974">
          <cell r="H974">
            <v>0</v>
          </cell>
          <cell r="I974">
            <v>0</v>
          </cell>
          <cell r="J974">
            <v>0</v>
          </cell>
          <cell r="K974">
            <v>0</v>
          </cell>
        </row>
        <row r="975"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H977">
            <v>0</v>
          </cell>
          <cell r="I977">
            <v>0</v>
          </cell>
          <cell r="J977">
            <v>0</v>
          </cell>
          <cell r="K977">
            <v>0</v>
          </cell>
        </row>
        <row r="978"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H979">
            <v>0</v>
          </cell>
          <cell r="I979">
            <v>0</v>
          </cell>
          <cell r="J979">
            <v>0</v>
          </cell>
          <cell r="K979">
            <v>0</v>
          </cell>
        </row>
        <row r="980"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H982">
            <v>0</v>
          </cell>
          <cell r="I982">
            <v>0</v>
          </cell>
          <cell r="J982">
            <v>0</v>
          </cell>
          <cell r="K982">
            <v>0</v>
          </cell>
        </row>
        <row r="983">
          <cell r="H983">
            <v>0</v>
          </cell>
          <cell r="I983">
            <v>0</v>
          </cell>
          <cell r="J983">
            <v>0</v>
          </cell>
          <cell r="K983">
            <v>0</v>
          </cell>
        </row>
        <row r="984">
          <cell r="H984">
            <v>0</v>
          </cell>
          <cell r="I984">
            <v>0</v>
          </cell>
          <cell r="J984">
            <v>0</v>
          </cell>
          <cell r="K984">
            <v>0</v>
          </cell>
        </row>
        <row r="985">
          <cell r="H985">
            <v>0</v>
          </cell>
          <cell r="I985">
            <v>0</v>
          </cell>
          <cell r="J985">
            <v>0</v>
          </cell>
          <cell r="K985">
            <v>0</v>
          </cell>
        </row>
        <row r="986">
          <cell r="H986">
            <v>0</v>
          </cell>
          <cell r="I986">
            <v>0</v>
          </cell>
          <cell r="J986">
            <v>0</v>
          </cell>
          <cell r="K986">
            <v>0</v>
          </cell>
        </row>
        <row r="987"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H988">
            <v>0</v>
          </cell>
          <cell r="I988">
            <v>0</v>
          </cell>
          <cell r="J988">
            <v>0</v>
          </cell>
          <cell r="K988">
            <v>0</v>
          </cell>
        </row>
        <row r="989">
          <cell r="H989">
            <v>0</v>
          </cell>
          <cell r="I989">
            <v>0</v>
          </cell>
          <cell r="J989">
            <v>0</v>
          </cell>
          <cell r="K989">
            <v>0</v>
          </cell>
        </row>
        <row r="990"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H992">
            <v>0</v>
          </cell>
          <cell r="I992">
            <v>0</v>
          </cell>
          <cell r="J992">
            <v>0</v>
          </cell>
          <cell r="K992">
            <v>0</v>
          </cell>
        </row>
        <row r="993">
          <cell r="H993">
            <v>0</v>
          </cell>
          <cell r="I993">
            <v>0</v>
          </cell>
          <cell r="J993">
            <v>0</v>
          </cell>
          <cell r="K993">
            <v>0</v>
          </cell>
        </row>
        <row r="994"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H1005">
            <v>0</v>
          </cell>
          <cell r="I1005">
            <v>0</v>
          </cell>
          <cell r="J1005">
            <v>0</v>
          </cell>
          <cell r="K1005">
            <v>0</v>
          </cell>
        </row>
        <row r="1006">
          <cell r="H1006">
            <v>0</v>
          </cell>
          <cell r="I1006">
            <v>0</v>
          </cell>
          <cell r="J1006">
            <v>0</v>
          </cell>
          <cell r="K1006">
            <v>0</v>
          </cell>
        </row>
        <row r="1007"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H1010">
            <v>0</v>
          </cell>
          <cell r="I1010">
            <v>0</v>
          </cell>
          <cell r="J1010">
            <v>0</v>
          </cell>
          <cell r="K1010">
            <v>0</v>
          </cell>
        </row>
        <row r="1011">
          <cell r="H1011">
            <v>0</v>
          </cell>
          <cell r="I1011">
            <v>0</v>
          </cell>
          <cell r="J1011">
            <v>0</v>
          </cell>
          <cell r="K1011">
            <v>0</v>
          </cell>
        </row>
        <row r="1012"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H1026">
            <v>0</v>
          </cell>
          <cell r="I1026">
            <v>0</v>
          </cell>
          <cell r="J1026">
            <v>0</v>
          </cell>
          <cell r="K1026">
            <v>0</v>
          </cell>
        </row>
        <row r="1027"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H1030">
            <v>0</v>
          </cell>
          <cell r="I1030">
            <v>0</v>
          </cell>
          <cell r="J1030">
            <v>0</v>
          </cell>
          <cell r="K1030">
            <v>0</v>
          </cell>
        </row>
        <row r="1031">
          <cell r="H1031">
            <v>0</v>
          </cell>
          <cell r="I1031">
            <v>0</v>
          </cell>
          <cell r="J1031">
            <v>0</v>
          </cell>
          <cell r="K1031">
            <v>0</v>
          </cell>
        </row>
        <row r="1032"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H1033">
            <v>0</v>
          </cell>
          <cell r="I1033">
            <v>0</v>
          </cell>
          <cell r="J1033">
            <v>0</v>
          </cell>
          <cell r="K1033">
            <v>0</v>
          </cell>
        </row>
        <row r="1034">
          <cell r="H1034">
            <v>0</v>
          </cell>
          <cell r="I1034">
            <v>0</v>
          </cell>
          <cell r="J1034">
            <v>0</v>
          </cell>
          <cell r="K1034">
            <v>0</v>
          </cell>
        </row>
        <row r="1035"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H1040">
            <v>0</v>
          </cell>
          <cell r="I1040">
            <v>0</v>
          </cell>
          <cell r="J1040">
            <v>0</v>
          </cell>
          <cell r="K1040">
            <v>0</v>
          </cell>
        </row>
        <row r="1041"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H1044">
            <v>0</v>
          </cell>
          <cell r="I1044">
            <v>0</v>
          </cell>
          <cell r="J1044">
            <v>0</v>
          </cell>
          <cell r="K1044">
            <v>0</v>
          </cell>
        </row>
        <row r="1045">
          <cell r="H1045">
            <v>0</v>
          </cell>
          <cell r="I1045">
            <v>0</v>
          </cell>
          <cell r="J1045">
            <v>0</v>
          </cell>
          <cell r="K1045">
            <v>0</v>
          </cell>
        </row>
        <row r="1046"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H1048">
            <v>0</v>
          </cell>
          <cell r="I1048">
            <v>0</v>
          </cell>
          <cell r="J1048">
            <v>0</v>
          </cell>
          <cell r="K1048">
            <v>0</v>
          </cell>
        </row>
        <row r="1049"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H1050">
            <v>0</v>
          </cell>
          <cell r="I1050">
            <v>0</v>
          </cell>
          <cell r="J1050">
            <v>0</v>
          </cell>
          <cell r="K1050">
            <v>0</v>
          </cell>
        </row>
        <row r="1051"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H1053">
            <v>0</v>
          </cell>
          <cell r="I1053">
            <v>0</v>
          </cell>
          <cell r="J1053">
            <v>0</v>
          </cell>
          <cell r="K1053">
            <v>0</v>
          </cell>
        </row>
        <row r="1054"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H1056">
            <v>0</v>
          </cell>
          <cell r="I1056">
            <v>0</v>
          </cell>
          <cell r="J1056">
            <v>0</v>
          </cell>
          <cell r="K1056">
            <v>0</v>
          </cell>
        </row>
        <row r="1057">
          <cell r="H1057">
            <v>0</v>
          </cell>
          <cell r="I1057">
            <v>0</v>
          </cell>
          <cell r="J1057">
            <v>0</v>
          </cell>
          <cell r="K1057">
            <v>0</v>
          </cell>
        </row>
        <row r="1058"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H1063">
            <v>0</v>
          </cell>
          <cell r="I1063">
            <v>0</v>
          </cell>
          <cell r="J1063">
            <v>0</v>
          </cell>
          <cell r="K1063">
            <v>0</v>
          </cell>
        </row>
        <row r="1064"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H1069">
            <v>0</v>
          </cell>
          <cell r="I1069">
            <v>0</v>
          </cell>
          <cell r="J1069">
            <v>0</v>
          </cell>
          <cell r="K1069">
            <v>0</v>
          </cell>
        </row>
        <row r="1070"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H1076">
            <v>0</v>
          </cell>
          <cell r="I1076">
            <v>0</v>
          </cell>
          <cell r="J1076">
            <v>0</v>
          </cell>
          <cell r="K1076">
            <v>0</v>
          </cell>
        </row>
        <row r="1077"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H1078">
            <v>0</v>
          </cell>
          <cell r="I1078">
            <v>0</v>
          </cell>
          <cell r="J1078">
            <v>0</v>
          </cell>
          <cell r="K1078">
            <v>0</v>
          </cell>
        </row>
        <row r="1079">
          <cell r="H1079">
            <v>0</v>
          </cell>
          <cell r="I1079">
            <v>0</v>
          </cell>
          <cell r="J1079">
            <v>0</v>
          </cell>
          <cell r="K1079">
            <v>0</v>
          </cell>
        </row>
        <row r="1080"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H1082">
            <v>0</v>
          </cell>
          <cell r="I1082">
            <v>0</v>
          </cell>
          <cell r="J1082">
            <v>0</v>
          </cell>
          <cell r="K1082">
            <v>0</v>
          </cell>
        </row>
        <row r="1083">
          <cell r="H1083">
            <v>0</v>
          </cell>
          <cell r="I1083">
            <v>0</v>
          </cell>
          <cell r="J1083">
            <v>0</v>
          </cell>
          <cell r="K1083">
            <v>0</v>
          </cell>
        </row>
        <row r="1084"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H1086">
            <v>0</v>
          </cell>
          <cell r="I1086">
            <v>0</v>
          </cell>
          <cell r="J1086">
            <v>0</v>
          </cell>
          <cell r="K1086">
            <v>0</v>
          </cell>
        </row>
        <row r="1087"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H1098">
            <v>0</v>
          </cell>
          <cell r="I1098">
            <v>0</v>
          </cell>
          <cell r="J1098">
            <v>0</v>
          </cell>
          <cell r="K1098">
            <v>0</v>
          </cell>
        </row>
        <row r="1099"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H1130">
            <v>0</v>
          </cell>
          <cell r="I1130">
            <v>0</v>
          </cell>
          <cell r="J1130">
            <v>0</v>
          </cell>
          <cell r="K1130">
            <v>0</v>
          </cell>
        </row>
        <row r="1131"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H1132">
            <v>0</v>
          </cell>
          <cell r="I1132">
            <v>0</v>
          </cell>
          <cell r="J1132">
            <v>0</v>
          </cell>
          <cell r="K1132">
            <v>0</v>
          </cell>
        </row>
        <row r="1133"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H1135">
            <v>0</v>
          </cell>
          <cell r="I1135">
            <v>0</v>
          </cell>
          <cell r="J1135">
            <v>0</v>
          </cell>
          <cell r="K1135">
            <v>0</v>
          </cell>
        </row>
        <row r="1136">
          <cell r="H1136">
            <v>0</v>
          </cell>
          <cell r="I1136">
            <v>0</v>
          </cell>
          <cell r="J1136">
            <v>0</v>
          </cell>
          <cell r="K1136">
            <v>0</v>
          </cell>
        </row>
        <row r="1137"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H1138">
            <v>0</v>
          </cell>
          <cell r="I1138">
            <v>0</v>
          </cell>
          <cell r="J1138">
            <v>0</v>
          </cell>
          <cell r="K1138">
            <v>0</v>
          </cell>
        </row>
        <row r="1139"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H1147">
            <v>0</v>
          </cell>
          <cell r="I1147">
            <v>0</v>
          </cell>
          <cell r="J1147">
            <v>0</v>
          </cell>
          <cell r="K1147">
            <v>0</v>
          </cell>
        </row>
        <row r="1148"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H1151">
            <v>0</v>
          </cell>
          <cell r="I1151">
            <v>0</v>
          </cell>
          <cell r="J1151">
            <v>0</v>
          </cell>
          <cell r="K1151">
            <v>0</v>
          </cell>
        </row>
        <row r="1152"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H1154">
            <v>0</v>
          </cell>
          <cell r="I1154">
            <v>0</v>
          </cell>
          <cell r="J1154">
            <v>0</v>
          </cell>
          <cell r="K1154">
            <v>0</v>
          </cell>
        </row>
        <row r="1155"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H1157">
            <v>0</v>
          </cell>
          <cell r="I1157">
            <v>0</v>
          </cell>
          <cell r="J1157">
            <v>0</v>
          </cell>
          <cell r="K1157">
            <v>0</v>
          </cell>
        </row>
        <row r="1158"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H1160">
            <v>0</v>
          </cell>
          <cell r="I1160">
            <v>0</v>
          </cell>
          <cell r="J1160">
            <v>0</v>
          </cell>
          <cell r="K1160">
            <v>0</v>
          </cell>
        </row>
        <row r="1161"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H1192">
            <v>0</v>
          </cell>
          <cell r="I1192">
            <v>0</v>
          </cell>
          <cell r="J1192">
            <v>0</v>
          </cell>
          <cell r="K1192">
            <v>0</v>
          </cell>
        </row>
        <row r="1193"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H1207">
            <v>0</v>
          </cell>
          <cell r="I1207">
            <v>0</v>
          </cell>
          <cell r="J1207">
            <v>0</v>
          </cell>
          <cell r="K1207">
            <v>0</v>
          </cell>
        </row>
        <row r="1208"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H1215">
            <v>0</v>
          </cell>
          <cell r="I1215">
            <v>0</v>
          </cell>
          <cell r="J1215">
            <v>0</v>
          </cell>
          <cell r="K1215">
            <v>0</v>
          </cell>
        </row>
        <row r="1216">
          <cell r="H1216">
            <v>0</v>
          </cell>
          <cell r="I1216">
            <v>0</v>
          </cell>
          <cell r="J1216">
            <v>0</v>
          </cell>
          <cell r="K1216">
            <v>0</v>
          </cell>
        </row>
        <row r="1217">
          <cell r="H1217">
            <v>0</v>
          </cell>
          <cell r="I1217">
            <v>0</v>
          </cell>
          <cell r="J1217">
            <v>0</v>
          </cell>
          <cell r="K1217">
            <v>0</v>
          </cell>
        </row>
        <row r="1218"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H1227">
            <v>0</v>
          </cell>
          <cell r="I1227">
            <v>0</v>
          </cell>
          <cell r="J1227">
            <v>0</v>
          </cell>
          <cell r="K1227">
            <v>0</v>
          </cell>
        </row>
        <row r="1228"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H1233">
            <v>0</v>
          </cell>
          <cell r="I1233">
            <v>0</v>
          </cell>
          <cell r="J1233">
            <v>0</v>
          </cell>
          <cell r="K1233">
            <v>0</v>
          </cell>
        </row>
        <row r="1234">
          <cell r="H1234">
            <v>0</v>
          </cell>
          <cell r="I1234">
            <v>0</v>
          </cell>
          <cell r="J1234">
            <v>0</v>
          </cell>
          <cell r="K1234">
            <v>0</v>
          </cell>
        </row>
        <row r="1235"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H1254">
            <v>0</v>
          </cell>
          <cell r="I1254">
            <v>0</v>
          </cell>
          <cell r="J1254">
            <v>0</v>
          </cell>
          <cell r="K1254">
            <v>0</v>
          </cell>
        </row>
        <row r="1255">
          <cell r="H1255">
            <v>0</v>
          </cell>
          <cell r="I1255">
            <v>0</v>
          </cell>
          <cell r="J1255">
            <v>0</v>
          </cell>
          <cell r="K1255">
            <v>0</v>
          </cell>
        </row>
        <row r="1256">
          <cell r="H1256">
            <v>0</v>
          </cell>
          <cell r="I1256">
            <v>0</v>
          </cell>
          <cell r="J1256">
            <v>0</v>
          </cell>
          <cell r="K1256">
            <v>0</v>
          </cell>
        </row>
        <row r="1257">
          <cell r="H1257">
            <v>0</v>
          </cell>
          <cell r="I1257">
            <v>0</v>
          </cell>
          <cell r="J1257">
            <v>0</v>
          </cell>
          <cell r="K1257">
            <v>0</v>
          </cell>
        </row>
        <row r="1258"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H1266">
            <v>0</v>
          </cell>
          <cell r="I1266">
            <v>0</v>
          </cell>
          <cell r="J1266">
            <v>0</v>
          </cell>
          <cell r="K1266">
            <v>0</v>
          </cell>
        </row>
        <row r="1267">
          <cell r="H1267">
            <v>0</v>
          </cell>
          <cell r="I1267">
            <v>0</v>
          </cell>
          <cell r="J1267">
            <v>0</v>
          </cell>
          <cell r="K1267">
            <v>0</v>
          </cell>
        </row>
        <row r="1268">
          <cell r="H1268">
            <v>0</v>
          </cell>
          <cell r="I1268">
            <v>0</v>
          </cell>
          <cell r="J1268">
            <v>0</v>
          </cell>
          <cell r="K1268">
            <v>0</v>
          </cell>
        </row>
        <row r="1269">
          <cell r="H1269">
            <v>0</v>
          </cell>
          <cell r="I1269">
            <v>0</v>
          </cell>
          <cell r="J1269">
            <v>0</v>
          </cell>
          <cell r="K1269">
            <v>0</v>
          </cell>
        </row>
        <row r="1270">
          <cell r="H1270">
            <v>0</v>
          </cell>
          <cell r="I1270">
            <v>0</v>
          </cell>
          <cell r="J1270">
            <v>0</v>
          </cell>
          <cell r="K1270">
            <v>0</v>
          </cell>
        </row>
        <row r="1271">
          <cell r="H1271">
            <v>0</v>
          </cell>
          <cell r="I1271">
            <v>0</v>
          </cell>
          <cell r="J1271">
            <v>0</v>
          </cell>
          <cell r="K1271">
            <v>0</v>
          </cell>
        </row>
        <row r="1272"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H1310">
            <v>0</v>
          </cell>
          <cell r="I1310">
            <v>0</v>
          </cell>
          <cell r="J1310">
            <v>0</v>
          </cell>
          <cell r="K1310">
            <v>0</v>
          </cell>
        </row>
        <row r="1311"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H1330">
            <v>0</v>
          </cell>
          <cell r="I1330">
            <v>0</v>
          </cell>
          <cell r="J1330">
            <v>0</v>
          </cell>
          <cell r="K1330">
            <v>0</v>
          </cell>
        </row>
        <row r="1331">
          <cell r="H1331">
            <v>0</v>
          </cell>
          <cell r="I1331">
            <v>0</v>
          </cell>
          <cell r="J1331">
            <v>0</v>
          </cell>
          <cell r="K1331">
            <v>0</v>
          </cell>
        </row>
        <row r="1332"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H1334">
            <v>0</v>
          </cell>
          <cell r="I1334">
            <v>0</v>
          </cell>
          <cell r="J1334">
            <v>0</v>
          </cell>
          <cell r="K1334">
            <v>0</v>
          </cell>
        </row>
        <row r="1335">
          <cell r="H1335">
            <v>0</v>
          </cell>
          <cell r="I1335">
            <v>0</v>
          </cell>
          <cell r="J1335">
            <v>0</v>
          </cell>
          <cell r="K1335">
            <v>0</v>
          </cell>
        </row>
        <row r="1336"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H1338">
            <v>0</v>
          </cell>
          <cell r="I1338">
            <v>0</v>
          </cell>
          <cell r="J1338">
            <v>0</v>
          </cell>
          <cell r="K1338">
            <v>0</v>
          </cell>
        </row>
        <row r="1339"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H1340">
            <v>0</v>
          </cell>
          <cell r="I1340">
            <v>0</v>
          </cell>
          <cell r="J1340">
            <v>0</v>
          </cell>
          <cell r="K1340">
            <v>0</v>
          </cell>
        </row>
        <row r="1341"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H1345">
            <v>0</v>
          </cell>
          <cell r="I1345">
            <v>0</v>
          </cell>
          <cell r="J1345">
            <v>0</v>
          </cell>
          <cell r="K1345">
            <v>0</v>
          </cell>
        </row>
        <row r="1346"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H1348">
            <v>0</v>
          </cell>
          <cell r="I1348">
            <v>0</v>
          </cell>
          <cell r="J1348">
            <v>0</v>
          </cell>
          <cell r="K1348">
            <v>0</v>
          </cell>
        </row>
        <row r="1349">
          <cell r="H1349">
            <v>0</v>
          </cell>
          <cell r="I1349">
            <v>0</v>
          </cell>
          <cell r="J1349">
            <v>0</v>
          </cell>
          <cell r="K1349">
            <v>0</v>
          </cell>
        </row>
        <row r="1350"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H1363">
            <v>0</v>
          </cell>
          <cell r="I1363">
            <v>0</v>
          </cell>
          <cell r="J1363">
            <v>0</v>
          </cell>
          <cell r="K1363">
            <v>0</v>
          </cell>
        </row>
        <row r="1364"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H1366">
            <v>0</v>
          </cell>
          <cell r="I1366">
            <v>0</v>
          </cell>
          <cell r="J1366">
            <v>0</v>
          </cell>
          <cell r="K1366">
            <v>0</v>
          </cell>
        </row>
        <row r="1367">
          <cell r="H1367">
            <v>0</v>
          </cell>
          <cell r="I1367">
            <v>0</v>
          </cell>
          <cell r="J1367">
            <v>0</v>
          </cell>
          <cell r="K1367">
            <v>0</v>
          </cell>
        </row>
        <row r="1368"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H1372">
            <v>0</v>
          </cell>
          <cell r="I1372">
            <v>0</v>
          </cell>
          <cell r="J1372">
            <v>0</v>
          </cell>
          <cell r="K1372">
            <v>0</v>
          </cell>
        </row>
        <row r="1373"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H1381">
            <v>0</v>
          </cell>
          <cell r="I1381">
            <v>0</v>
          </cell>
          <cell r="J1381">
            <v>0</v>
          </cell>
          <cell r="K1381">
            <v>0</v>
          </cell>
        </row>
        <row r="1382"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H1383">
            <v>0</v>
          </cell>
          <cell r="I1383">
            <v>0</v>
          </cell>
          <cell r="J1383">
            <v>0</v>
          </cell>
          <cell r="K1383">
            <v>0</v>
          </cell>
        </row>
        <row r="1384"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H1410">
            <v>0</v>
          </cell>
          <cell r="I1410">
            <v>0</v>
          </cell>
          <cell r="J1410">
            <v>0</v>
          </cell>
          <cell r="K1410">
            <v>0</v>
          </cell>
        </row>
        <row r="1411"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H1415">
            <v>0</v>
          </cell>
          <cell r="I1415">
            <v>0</v>
          </cell>
          <cell r="J1415">
            <v>0</v>
          </cell>
          <cell r="K1415">
            <v>0</v>
          </cell>
        </row>
        <row r="1416"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H1417">
            <v>0</v>
          </cell>
          <cell r="I1417">
            <v>0</v>
          </cell>
          <cell r="J1417">
            <v>0</v>
          </cell>
          <cell r="K1417">
            <v>0</v>
          </cell>
        </row>
        <row r="1418"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H1419">
            <v>0</v>
          </cell>
          <cell r="I1419">
            <v>0</v>
          </cell>
          <cell r="J1419">
            <v>0</v>
          </cell>
          <cell r="K1419">
            <v>0</v>
          </cell>
        </row>
        <row r="1420">
          <cell r="H1420">
            <v>0</v>
          </cell>
          <cell r="I1420">
            <v>0</v>
          </cell>
          <cell r="J1420">
            <v>0</v>
          </cell>
          <cell r="K1420">
            <v>0</v>
          </cell>
        </row>
        <row r="1421">
          <cell r="H1421">
            <v>0</v>
          </cell>
          <cell r="I1421">
            <v>0</v>
          </cell>
          <cell r="J1421">
            <v>0</v>
          </cell>
          <cell r="K1421">
            <v>0</v>
          </cell>
        </row>
        <row r="1422"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H1428">
            <v>0</v>
          </cell>
          <cell r="I1428">
            <v>0</v>
          </cell>
          <cell r="J1428">
            <v>0</v>
          </cell>
          <cell r="K1428">
            <v>0</v>
          </cell>
        </row>
        <row r="1429">
          <cell r="H1429">
            <v>0</v>
          </cell>
          <cell r="I1429">
            <v>0</v>
          </cell>
          <cell r="J1429">
            <v>0</v>
          </cell>
          <cell r="K1429">
            <v>0</v>
          </cell>
        </row>
        <row r="1430">
          <cell r="H1430">
            <v>0</v>
          </cell>
          <cell r="I1430">
            <v>0</v>
          </cell>
          <cell r="J1430">
            <v>0</v>
          </cell>
          <cell r="K1430">
            <v>0</v>
          </cell>
        </row>
        <row r="1431"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6">
          <cell r="U6">
            <v>669.23699999999985</v>
          </cell>
          <cell r="X6">
            <v>23.755199999999991</v>
          </cell>
          <cell r="Z6">
            <v>23.095000000000002</v>
          </cell>
        </row>
        <row r="7">
          <cell r="U7">
            <v>700.20399999999995</v>
          </cell>
          <cell r="X7">
            <v>36.028579999999998</v>
          </cell>
          <cell r="Z7">
            <v>24.169040000000006</v>
          </cell>
        </row>
        <row r="8">
          <cell r="U8">
            <v>641.28099999999961</v>
          </cell>
          <cell r="X8">
            <v>24.068099999999994</v>
          </cell>
          <cell r="Z8">
            <v>22.816999999999997</v>
          </cell>
        </row>
        <row r="9">
          <cell r="U9">
            <v>683.21899999999982</v>
          </cell>
          <cell r="X9">
            <v>26.800899999999999</v>
          </cell>
          <cell r="Z9">
            <v>20.539100000000001</v>
          </cell>
        </row>
        <row r="10">
          <cell r="U10">
            <v>623.14299999999992</v>
          </cell>
          <cell r="X10">
            <v>23.649039999999999</v>
          </cell>
          <cell r="Z10">
            <v>17.959609999999998</v>
          </cell>
        </row>
        <row r="11">
          <cell r="U11">
            <v>715.95379999999989</v>
          </cell>
          <cell r="X11">
            <v>24.164480000000008</v>
          </cell>
          <cell r="Z11">
            <v>25.300860000000007</v>
          </cell>
        </row>
        <row r="12">
          <cell r="U12">
            <v>674.3071000000001</v>
          </cell>
          <cell r="X12">
            <v>24.998210000000007</v>
          </cell>
          <cell r="Z12">
            <v>24.544620000000009</v>
          </cell>
        </row>
        <row r="13">
          <cell r="U13">
            <v>655.89753999999982</v>
          </cell>
          <cell r="X13">
            <v>23.576774</v>
          </cell>
          <cell r="Z13">
            <v>23.431047999999997</v>
          </cell>
        </row>
        <row r="14">
          <cell r="U14">
            <v>653.59299999999985</v>
          </cell>
          <cell r="X14">
            <v>24.132600000000004</v>
          </cell>
          <cell r="Z14">
            <v>19.789100000000001</v>
          </cell>
        </row>
        <row r="15">
          <cell r="U15">
            <v>775.47419999999988</v>
          </cell>
          <cell r="X15">
            <v>20.652220000000007</v>
          </cell>
          <cell r="Z15">
            <v>20.425740000000005</v>
          </cell>
        </row>
        <row r="16">
          <cell r="U16">
            <v>682.70060000000012</v>
          </cell>
          <cell r="X16">
            <v>22.291159999999994</v>
          </cell>
          <cell r="Z16">
            <v>23.520620000000005</v>
          </cell>
        </row>
        <row r="17">
          <cell r="U17">
            <v>612.05972000000031</v>
          </cell>
          <cell r="X17">
            <v>25.458792000000003</v>
          </cell>
          <cell r="Z17">
            <v>17.377763999999999</v>
          </cell>
        </row>
        <row r="18">
          <cell r="U18">
            <v>632.45100000000002</v>
          </cell>
          <cell r="X18">
            <v>23.115900000000007</v>
          </cell>
          <cell r="Z18">
            <v>17.950200000000002</v>
          </cell>
        </row>
        <row r="19">
          <cell r="U19">
            <v>657.67799999999988</v>
          </cell>
          <cell r="X19">
            <v>21.051100000000002</v>
          </cell>
          <cell r="Z19">
            <v>21.105000000000004</v>
          </cell>
        </row>
        <row r="20">
          <cell r="U20">
            <v>663.10670000000005</v>
          </cell>
          <cell r="X20">
            <v>25.073571000000005</v>
          </cell>
          <cell r="Z20">
            <v>21.272723000000006</v>
          </cell>
        </row>
        <row r="21">
          <cell r="U21">
            <v>0</v>
          </cell>
          <cell r="X21">
            <v>0</v>
          </cell>
          <cell r="Z21">
            <v>0</v>
          </cell>
        </row>
        <row r="22">
          <cell r="U22">
            <v>0</v>
          </cell>
          <cell r="X22">
            <v>0</v>
          </cell>
          <cell r="Z22">
            <v>0</v>
          </cell>
        </row>
        <row r="23">
          <cell r="U23">
            <v>0</v>
          </cell>
          <cell r="X23">
            <v>0</v>
          </cell>
          <cell r="Z23">
            <v>0</v>
          </cell>
        </row>
        <row r="24">
          <cell r="U24">
            <v>0</v>
          </cell>
          <cell r="X24">
            <v>0</v>
          </cell>
          <cell r="Z24">
            <v>0</v>
          </cell>
        </row>
        <row r="25">
          <cell r="U25">
            <v>0</v>
          </cell>
          <cell r="X25">
            <v>0</v>
          </cell>
          <cell r="Z25">
            <v>0</v>
          </cell>
        </row>
        <row r="26">
          <cell r="U26">
            <v>0</v>
          </cell>
          <cell r="X26">
            <v>0</v>
          </cell>
          <cell r="Z26">
            <v>0</v>
          </cell>
        </row>
        <row r="27">
          <cell r="U27">
            <v>0</v>
          </cell>
          <cell r="X27">
            <v>0</v>
          </cell>
          <cell r="Z27">
            <v>0</v>
          </cell>
        </row>
        <row r="28">
          <cell r="U28">
            <v>0</v>
          </cell>
          <cell r="X28">
            <v>0</v>
          </cell>
          <cell r="Z28">
            <v>0</v>
          </cell>
        </row>
        <row r="29">
          <cell r="U29">
            <v>0</v>
          </cell>
          <cell r="X29">
            <v>0</v>
          </cell>
          <cell r="Z29">
            <v>0</v>
          </cell>
        </row>
        <row r="30">
          <cell r="U30">
            <v>0</v>
          </cell>
          <cell r="X30">
            <v>0</v>
          </cell>
          <cell r="Z30">
            <v>0</v>
          </cell>
        </row>
        <row r="31">
          <cell r="U31">
            <v>0</v>
          </cell>
          <cell r="X31">
            <v>0</v>
          </cell>
          <cell r="Z31">
            <v>0</v>
          </cell>
        </row>
      </sheetData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138"/>
  <sheetViews>
    <sheetView tabSelected="1" view="pageBreakPreview" zoomScale="70" zoomScaleNormal="70" zoomScaleSheetLayoutView="70" workbookViewId="0">
      <selection activeCell="G58" sqref="G58"/>
    </sheetView>
  </sheetViews>
  <sheetFormatPr defaultColWidth="0" defaultRowHeight="13.5" customHeight="1" zeroHeight="1"/>
  <cols>
    <col min="1" max="1" width="5.75" style="1" customWidth="1"/>
    <col min="2" max="2" width="3" style="1" customWidth="1"/>
    <col min="3" max="3" width="17.75" style="31" customWidth="1"/>
    <col min="4" max="4" width="4.375" style="1" customWidth="1"/>
    <col min="5" max="6" width="17.75" style="1" customWidth="1"/>
    <col min="7" max="15" width="10.625" style="4" customWidth="1"/>
    <col min="16" max="16" width="11.5" style="1" customWidth="1"/>
    <col min="17" max="17" width="3.5" style="1" customWidth="1"/>
    <col min="18" max="18" width="3.5" style="4" customWidth="1"/>
    <col min="19" max="19" width="8.75" style="1" customWidth="1"/>
    <col min="20" max="16384" width="8.75" style="1" hidden="1"/>
  </cols>
  <sheetData>
    <row r="1" spans="1:19" ht="39.75" customHeight="1">
      <c r="A1" s="59"/>
      <c r="B1" s="59"/>
      <c r="C1" s="60"/>
      <c r="D1" s="59"/>
    </row>
    <row r="2" spans="1:19" ht="75.75" customHeight="1">
      <c r="A2" s="57"/>
      <c r="B2" s="2"/>
      <c r="C2" s="61"/>
      <c r="D2" s="58"/>
      <c r="E2" s="137" t="s">
        <v>126</v>
      </c>
      <c r="F2" s="137"/>
      <c r="G2" s="137"/>
      <c r="H2" s="137"/>
      <c r="I2" s="137"/>
      <c r="J2" s="137"/>
      <c r="K2" s="137"/>
      <c r="L2" s="137"/>
      <c r="M2" s="137"/>
      <c r="N2" s="62"/>
      <c r="O2" s="63"/>
      <c r="P2" s="5"/>
      <c r="Q2" s="6"/>
      <c r="R2" s="4" t="s">
        <v>102</v>
      </c>
    </row>
    <row r="3" spans="1:19" ht="13.5" customHeight="1">
      <c r="A3" s="104" t="s">
        <v>1</v>
      </c>
      <c r="B3" s="107" t="s">
        <v>2</v>
      </c>
      <c r="C3" s="110" t="s">
        <v>3</v>
      </c>
      <c r="D3" s="111"/>
      <c r="E3" s="111"/>
      <c r="F3" s="112"/>
      <c r="G3" s="116" t="s">
        <v>4</v>
      </c>
      <c r="H3" s="117"/>
      <c r="I3" s="118"/>
      <c r="J3" s="116" t="s">
        <v>5</v>
      </c>
      <c r="K3" s="117"/>
      <c r="L3" s="118"/>
      <c r="M3" s="116" t="s">
        <v>6</v>
      </c>
      <c r="N3" s="117"/>
      <c r="O3" s="118"/>
      <c r="P3" s="102" t="s">
        <v>103</v>
      </c>
      <c r="Q3" s="103"/>
      <c r="R3" s="4" t="s">
        <v>102</v>
      </c>
    </row>
    <row r="4" spans="1:19" ht="13.5" customHeight="1">
      <c r="A4" s="105"/>
      <c r="B4" s="108"/>
      <c r="C4" s="113"/>
      <c r="D4" s="114"/>
      <c r="E4" s="114"/>
      <c r="F4" s="115"/>
      <c r="G4" s="119"/>
      <c r="H4" s="120"/>
      <c r="I4" s="121"/>
      <c r="J4" s="119"/>
      <c r="K4" s="120"/>
      <c r="L4" s="121"/>
      <c r="M4" s="119"/>
      <c r="N4" s="120"/>
      <c r="O4" s="121"/>
      <c r="P4" s="102" t="s">
        <v>7</v>
      </c>
      <c r="Q4" s="103"/>
      <c r="R4" s="4" t="s">
        <v>102</v>
      </c>
    </row>
    <row r="5" spans="1:19" ht="13.5" customHeight="1">
      <c r="A5" s="105"/>
      <c r="B5" s="108"/>
      <c r="C5" s="122" t="s">
        <v>8</v>
      </c>
      <c r="D5" s="124" t="s">
        <v>104</v>
      </c>
      <c r="E5" s="126" t="s">
        <v>105</v>
      </c>
      <c r="F5" s="127"/>
      <c r="G5" s="131" t="s">
        <v>9</v>
      </c>
      <c r="H5" s="132"/>
      <c r="I5" s="133"/>
      <c r="J5" s="90" t="s">
        <v>10</v>
      </c>
      <c r="K5" s="91"/>
      <c r="L5" s="92"/>
      <c r="M5" s="96" t="s">
        <v>11</v>
      </c>
      <c r="N5" s="97"/>
      <c r="O5" s="98"/>
      <c r="P5" s="102" t="s">
        <v>12</v>
      </c>
      <c r="Q5" s="103"/>
      <c r="R5" s="4" t="s">
        <v>102</v>
      </c>
    </row>
    <row r="6" spans="1:19" ht="13.5" customHeight="1">
      <c r="A6" s="106"/>
      <c r="B6" s="109"/>
      <c r="C6" s="123"/>
      <c r="D6" s="125"/>
      <c r="E6" s="128"/>
      <c r="F6" s="129"/>
      <c r="G6" s="134"/>
      <c r="H6" s="135"/>
      <c r="I6" s="136"/>
      <c r="J6" s="93"/>
      <c r="K6" s="94"/>
      <c r="L6" s="95"/>
      <c r="M6" s="99"/>
      <c r="N6" s="100"/>
      <c r="O6" s="101"/>
      <c r="P6" s="102" t="s">
        <v>13</v>
      </c>
      <c r="Q6" s="103"/>
      <c r="R6" s="4" t="s">
        <v>102</v>
      </c>
    </row>
    <row r="7" spans="1:19" ht="25.5" customHeight="1">
      <c r="A7" s="73">
        <f>IF([1]人数!$F12=0," ",[1]人数!$F12)</f>
        <v>3</v>
      </c>
      <c r="B7" s="87" t="s">
        <v>14</v>
      </c>
      <c r="C7" s="77" t="str">
        <f>IF(ISERROR(VLOOKUP(1,[1]作成!$H$2:$K$56,3,FALSE))," ",VLOOKUP(1,[1]作成!$H$2:$K$56,3,FALSE))</f>
        <v>ごはん</v>
      </c>
      <c r="D7" s="80" t="str">
        <f>IF(ISERROR(VLOOKUP(2,[1]作成!$H$2:$K$56,4,FALSE))," ",VLOOKUP(2,[1]作成!$H$2:$K$56,4,FALSE))</f>
        <v>牛乳</v>
      </c>
      <c r="E7" s="68" t="str">
        <f>IF(ISERROR(VLOOKUP(3,[1]作成!$H$2:$K$56,3,FALSE))," ",VLOOKUP(3,[1]作成!$H$2:$K$56,3,FALSE))</f>
        <v>さんみやき</v>
      </c>
      <c r="F7" s="69"/>
      <c r="G7" s="33" t="s">
        <v>33</v>
      </c>
      <c r="H7" s="33" t="s">
        <v>60</v>
      </c>
      <c r="I7" s="34"/>
      <c r="J7" s="33" t="s">
        <v>163</v>
      </c>
      <c r="K7" s="33" t="s">
        <v>66</v>
      </c>
      <c r="L7" s="47" t="s">
        <v>42</v>
      </c>
      <c r="M7" s="33" t="s">
        <v>62</v>
      </c>
      <c r="N7" s="33" t="s">
        <v>76</v>
      </c>
      <c r="O7" s="35"/>
      <c r="P7" s="54">
        <f>IF([1]計算!U6=0," ",[1]計算!U6)</f>
        <v>669.23699999999985</v>
      </c>
      <c r="Q7" s="10" t="s">
        <v>18</v>
      </c>
      <c r="R7" s="4" t="s">
        <v>102</v>
      </c>
      <c r="S7" s="130" t="s">
        <v>15</v>
      </c>
    </row>
    <row r="8" spans="1:19" ht="25.5" customHeight="1">
      <c r="A8" s="74"/>
      <c r="B8" s="88"/>
      <c r="C8" s="78"/>
      <c r="D8" s="81"/>
      <c r="E8" s="70" t="str">
        <f>IF(ISERROR(VLOOKUP(4,[1]作成!$H$2:$K$56,3,FALSE))," ",VLOOKUP(4,[1]作成!$H$2:$K$56,3,FALSE))</f>
        <v>ごぼうゴマネーズサラダ</v>
      </c>
      <c r="F8" s="71"/>
      <c r="G8" s="33" t="s">
        <v>165</v>
      </c>
      <c r="H8" s="33" t="s">
        <v>78</v>
      </c>
      <c r="I8" s="36"/>
      <c r="J8" s="33" t="s">
        <v>51</v>
      </c>
      <c r="K8" s="33" t="s">
        <v>166</v>
      </c>
      <c r="L8" s="50" t="s">
        <v>90</v>
      </c>
      <c r="M8" s="33" t="s">
        <v>30</v>
      </c>
      <c r="N8" s="33" t="s">
        <v>29</v>
      </c>
      <c r="O8" s="37"/>
      <c r="P8" s="54">
        <f>IF([1]計算!X6=0," ",[1]計算!X6)</f>
        <v>23.755199999999991</v>
      </c>
      <c r="Q8" s="14" t="s">
        <v>106</v>
      </c>
      <c r="R8" s="4" t="s">
        <v>107</v>
      </c>
      <c r="S8" s="130"/>
    </row>
    <row r="9" spans="1:19" ht="25.5" customHeight="1">
      <c r="A9" s="74"/>
      <c r="B9" s="88"/>
      <c r="C9" s="78"/>
      <c r="D9" s="81"/>
      <c r="E9" s="70" t="str">
        <f>IF(ISERROR(VLOOKUP(5,[1]作成!$H$2:$K$56,3,FALSE))," ",VLOOKUP(5,[1]作成!$H$2:$K$56,3,FALSE))</f>
        <v>だいこんのそぼろに</v>
      </c>
      <c r="F9" s="71"/>
      <c r="G9" s="33" t="s">
        <v>54</v>
      </c>
      <c r="H9" s="37"/>
      <c r="I9" s="36"/>
      <c r="J9" s="33" t="s">
        <v>56</v>
      </c>
      <c r="K9" s="33" t="s">
        <v>59</v>
      </c>
      <c r="L9" s="50" t="s">
        <v>57</v>
      </c>
      <c r="M9" s="33" t="s">
        <v>63</v>
      </c>
      <c r="N9" s="33"/>
      <c r="O9" s="39"/>
      <c r="P9" s="54">
        <f>IF([1]計算!Z6=0," ",[1]計算!Z6)</f>
        <v>23.095000000000002</v>
      </c>
      <c r="Q9" s="14" t="s">
        <v>16</v>
      </c>
      <c r="R9" s="4" t="s">
        <v>0</v>
      </c>
      <c r="S9" s="130"/>
    </row>
    <row r="10" spans="1:19" ht="25.5" customHeight="1">
      <c r="A10" s="75"/>
      <c r="B10" s="89"/>
      <c r="C10" s="79"/>
      <c r="D10" s="82"/>
      <c r="E10" s="17" t="str">
        <f>IF(ISERROR(VLOOKUP(6,[1]作成!$H$2:$K$56,3,FALSE))," ",VLOOKUP(6,[1]作成!$H$2:$K$56,3,FALSE))</f>
        <v xml:space="preserve"> </v>
      </c>
      <c r="F10" s="19" t="str">
        <f>IF(ISERROR(VLOOKUP(7,[1]作成!$H$2:$K$56,3,FALSE))," ",VLOOKUP(7,[1]作成!$H$2:$K$56,3,FALSE))</f>
        <v xml:space="preserve"> </v>
      </c>
      <c r="G10" s="33" t="s">
        <v>34</v>
      </c>
      <c r="H10" s="37"/>
      <c r="I10" s="38"/>
      <c r="J10" s="48" t="s">
        <v>67</v>
      </c>
      <c r="K10" s="33" t="s">
        <v>160</v>
      </c>
      <c r="L10" s="44"/>
      <c r="M10" s="33" t="s">
        <v>44</v>
      </c>
      <c r="N10" s="37"/>
      <c r="O10" s="39"/>
      <c r="P10" s="83" t="str">
        <f>IF([1]人数!I12=0," ",[1]人数!I12)</f>
        <v xml:space="preserve"> </v>
      </c>
      <c r="Q10" s="84"/>
      <c r="R10" s="4" t="s">
        <v>0</v>
      </c>
      <c r="S10" s="130"/>
    </row>
    <row r="11" spans="1:19" ht="25.5" customHeight="1">
      <c r="A11" s="73">
        <f>IF([1]人数!$F13=0," ",[1]人数!$F13)</f>
        <v>4</v>
      </c>
      <c r="B11" s="76" t="s">
        <v>17</v>
      </c>
      <c r="C11" s="77" t="str">
        <f>IF(ISERROR(VLOOKUP(1,[1]作成!$H$57:$K$111,3,FALSE))," ",VLOOKUP(1,[1]作成!$H$57:$K$111,3,FALSE))</f>
        <v>ミルクロール</v>
      </c>
      <c r="D11" s="80" t="str">
        <f>IF(ISERROR(VLOOKUP(2,[1]作成!$H$57:$K$111,4,FALSE))," ",VLOOKUP(2,[1]作成!$H$57:$K$111,4,FALSE))</f>
        <v>牛乳</v>
      </c>
      <c r="E11" s="68" t="str">
        <f>IF(ISERROR(VLOOKUP(3,[1]作成!$H$57:$K$111,3,FALSE))," ",VLOOKUP(3,[1]作成!$H$57:$K$111,3,FALSE))</f>
        <v>ミートローフ</v>
      </c>
      <c r="F11" s="69"/>
      <c r="G11" s="55" t="s">
        <v>33</v>
      </c>
      <c r="H11" s="56" t="s">
        <v>73</v>
      </c>
      <c r="I11" s="34"/>
      <c r="J11" s="55" t="s">
        <v>42</v>
      </c>
      <c r="K11" s="56" t="s">
        <v>59</v>
      </c>
      <c r="L11" s="34"/>
      <c r="M11" s="55" t="s">
        <v>74</v>
      </c>
      <c r="N11" s="35" t="s">
        <v>32</v>
      </c>
      <c r="O11" s="34"/>
      <c r="P11" s="54">
        <f>IF([1]計算!U7=0," ",[1]計算!U7)</f>
        <v>700.20399999999995</v>
      </c>
      <c r="Q11" s="10" t="s">
        <v>108</v>
      </c>
      <c r="R11" s="4" t="s">
        <v>102</v>
      </c>
      <c r="S11" s="130"/>
    </row>
    <row r="12" spans="1:19" ht="25.5" customHeight="1">
      <c r="A12" s="74"/>
      <c r="B12" s="76"/>
      <c r="C12" s="78"/>
      <c r="D12" s="81"/>
      <c r="E12" s="70" t="str">
        <f>IF(ISERROR(VLOOKUP(4,[1]作成!$H$57:$K$111,3,FALSE))," ",VLOOKUP(4,[1]作成!$H$57:$K$111,3,FALSE))</f>
        <v>ブロッコリーのサラダ</v>
      </c>
      <c r="F12" s="71"/>
      <c r="G12" s="52" t="s">
        <v>34</v>
      </c>
      <c r="H12" s="51" t="s">
        <v>35</v>
      </c>
      <c r="I12" s="38"/>
      <c r="J12" s="52" t="s">
        <v>41</v>
      </c>
      <c r="K12" s="51" t="s">
        <v>97</v>
      </c>
      <c r="L12" s="36"/>
      <c r="M12" s="33" t="s">
        <v>28</v>
      </c>
      <c r="N12" s="37" t="s">
        <v>47</v>
      </c>
      <c r="O12" s="36"/>
      <c r="P12" s="54">
        <f>IF([1]計算!X7=0," ",[1]計算!X7)</f>
        <v>36.028579999999998</v>
      </c>
      <c r="Q12" s="14" t="s">
        <v>106</v>
      </c>
      <c r="R12" s="4" t="s">
        <v>102</v>
      </c>
      <c r="S12" s="130"/>
    </row>
    <row r="13" spans="1:19" ht="25.5" customHeight="1">
      <c r="A13" s="74"/>
      <c r="B13" s="76"/>
      <c r="C13" s="78"/>
      <c r="D13" s="81"/>
      <c r="E13" s="70" t="str">
        <f>IF(ISERROR(VLOOKUP(5,[1]作成!$H$57:$K$111,3,FALSE))," ",VLOOKUP(5,[1]作成!$H$57:$K$111,3,FALSE))</f>
        <v>れんこんチャウダー</v>
      </c>
      <c r="F13" s="71"/>
      <c r="G13" s="52" t="s">
        <v>60</v>
      </c>
      <c r="H13" s="51" t="s">
        <v>92</v>
      </c>
      <c r="I13" s="38"/>
      <c r="J13" s="52" t="s">
        <v>150</v>
      </c>
      <c r="K13" s="51" t="s">
        <v>71</v>
      </c>
      <c r="L13" s="36"/>
      <c r="M13" s="33" t="s">
        <v>29</v>
      </c>
      <c r="N13" s="37" t="s">
        <v>48</v>
      </c>
      <c r="O13" s="38"/>
      <c r="P13" s="54">
        <f>IF([1]計算!Z7=0," ",[1]計算!Z7)</f>
        <v>24.169040000000006</v>
      </c>
      <c r="Q13" s="14" t="s">
        <v>109</v>
      </c>
      <c r="R13" s="4" t="s">
        <v>102</v>
      </c>
      <c r="S13" s="130"/>
    </row>
    <row r="14" spans="1:19" ht="25.5" customHeight="1">
      <c r="A14" s="75"/>
      <c r="B14" s="76"/>
      <c r="C14" s="79"/>
      <c r="D14" s="82"/>
      <c r="E14" s="18" t="str">
        <f>IF(ISERROR(VLOOKUP(6,[1]作成!$H$57:$K$111,3,FALSE))," ",VLOOKUP(6,[1]作成!$H$57:$K$111,3,FALSE))</f>
        <v xml:space="preserve"> </v>
      </c>
      <c r="F14" s="19" t="str">
        <f>IF(ISERROR(VLOOKUP(7,[1]作成!$H$57:$K$111,3,FALSE))," ",VLOOKUP(7,[1]作成!$H$57:$K$111,3,FALSE))</f>
        <v xml:space="preserve"> </v>
      </c>
      <c r="G14" s="48" t="s">
        <v>72</v>
      </c>
      <c r="H14" s="49" t="s">
        <v>96</v>
      </c>
      <c r="I14" s="44"/>
      <c r="J14" s="48" t="s">
        <v>40</v>
      </c>
      <c r="K14" s="41"/>
      <c r="L14" s="43"/>
      <c r="M14" s="48" t="s">
        <v>30</v>
      </c>
      <c r="N14" s="41" t="s">
        <v>27</v>
      </c>
      <c r="O14" s="44"/>
      <c r="P14" s="83" t="str">
        <f>IF([1]人数!I13=0," ",[1]人数!I13)</f>
        <v xml:space="preserve"> </v>
      </c>
      <c r="Q14" s="84"/>
      <c r="R14" s="4" t="s">
        <v>102</v>
      </c>
      <c r="S14" s="130"/>
    </row>
    <row r="15" spans="1:19" ht="25.5" customHeight="1">
      <c r="A15" s="73">
        <f>IF([1]人数!$F14=0," ",[1]人数!$F14)</f>
        <v>5</v>
      </c>
      <c r="B15" s="76" t="s">
        <v>19</v>
      </c>
      <c r="C15" s="77" t="str">
        <f>IF(ISERROR(VLOOKUP(1,[1]作成!$H$112:$K$166,3,FALSE))," ",VLOOKUP(1,[1]作成!$H$112:$K$166,3,FALSE))</f>
        <v>ごはん</v>
      </c>
      <c r="D15" s="80" t="str">
        <f>IF(ISERROR(VLOOKUP(2,[1]作成!$H$112:$K$166,4,FALSE))," ",VLOOKUP(2,[1]作成!$H$112:$K$166,4,FALSE))</f>
        <v>牛乳</v>
      </c>
      <c r="E15" s="68" t="str">
        <f>IF(ISERROR(VLOOKUP(3,[1]作成!$H$112:$K$166,3,FALSE))," ",VLOOKUP(3,[1]作成!$H$112:$K$166,3,FALSE))</f>
        <v>さばのごまみそに</v>
      </c>
      <c r="F15" s="69"/>
      <c r="G15" s="33" t="s">
        <v>33</v>
      </c>
      <c r="H15" s="33" t="s">
        <v>100</v>
      </c>
      <c r="I15" s="38"/>
      <c r="J15" s="33" t="s">
        <v>56</v>
      </c>
      <c r="K15" s="33" t="s">
        <v>159</v>
      </c>
      <c r="L15" s="36"/>
      <c r="M15" s="55" t="s">
        <v>62</v>
      </c>
      <c r="N15" s="35"/>
      <c r="O15" s="45"/>
      <c r="P15" s="54">
        <f>IF([1]計算!U8=0," ",[1]計算!U8)</f>
        <v>641.28099999999961</v>
      </c>
      <c r="Q15" s="10" t="s">
        <v>18</v>
      </c>
      <c r="R15" s="4" t="s">
        <v>0</v>
      </c>
      <c r="S15" s="130"/>
    </row>
    <row r="16" spans="1:19" ht="25.5" customHeight="1">
      <c r="A16" s="74"/>
      <c r="B16" s="76"/>
      <c r="C16" s="78"/>
      <c r="D16" s="81"/>
      <c r="E16" s="70" t="str">
        <f>IF(ISERROR(VLOOKUP(4,[1]作成!$H$112:$K$166,3,FALSE))," ",VLOOKUP(4,[1]作成!$H$112:$K$166,3,FALSE))</f>
        <v>こんぶあえ</v>
      </c>
      <c r="F16" s="71"/>
      <c r="G16" s="33" t="s">
        <v>70</v>
      </c>
      <c r="H16" s="33" t="s">
        <v>60</v>
      </c>
      <c r="I16" s="38"/>
      <c r="J16" s="33" t="s">
        <v>161</v>
      </c>
      <c r="K16" s="33" t="s">
        <v>67</v>
      </c>
      <c r="L16" s="36"/>
      <c r="M16" s="33" t="s">
        <v>30</v>
      </c>
      <c r="N16" s="37"/>
      <c r="O16" s="38"/>
      <c r="P16" s="54">
        <f>IF([1]計算!X8=0," ",[1]計算!X8)</f>
        <v>24.068099999999994</v>
      </c>
      <c r="Q16" s="14" t="s">
        <v>109</v>
      </c>
      <c r="R16" s="4" t="s">
        <v>110</v>
      </c>
      <c r="S16" s="130"/>
    </row>
    <row r="17" spans="1:19" ht="25.5" customHeight="1">
      <c r="A17" s="74"/>
      <c r="B17" s="76"/>
      <c r="C17" s="78"/>
      <c r="D17" s="81"/>
      <c r="E17" s="70" t="str">
        <f>IF(ISERROR(VLOOKUP(5,[1]作成!$H$112:$K$166,3,FALSE))," ",VLOOKUP(5,[1]作成!$H$112:$K$166,3,FALSE))</f>
        <v>けんちんじる</v>
      </c>
      <c r="F17" s="71"/>
      <c r="G17" s="33" t="s">
        <v>141</v>
      </c>
      <c r="H17" s="33" t="s">
        <v>142</v>
      </c>
      <c r="I17" s="38"/>
      <c r="J17" s="33" t="s">
        <v>66</v>
      </c>
      <c r="K17" s="33" t="s">
        <v>94</v>
      </c>
      <c r="L17" s="38"/>
      <c r="M17" s="33" t="s">
        <v>76</v>
      </c>
      <c r="N17" s="37"/>
      <c r="O17" s="38"/>
      <c r="P17" s="54">
        <f>IF([1]計算!Z8=0," ",[1]計算!Z8)</f>
        <v>22.816999999999997</v>
      </c>
      <c r="Q17" s="14" t="s">
        <v>16</v>
      </c>
      <c r="R17" s="4" t="s">
        <v>111</v>
      </c>
      <c r="S17" s="130"/>
    </row>
    <row r="18" spans="1:19" ht="25.5" customHeight="1">
      <c r="A18" s="75"/>
      <c r="B18" s="76"/>
      <c r="C18" s="79"/>
      <c r="D18" s="82"/>
      <c r="E18" s="18" t="str">
        <f>IF(ISERROR(VLOOKUP(6,[1]作成!$H$112:$K$166,3,FALSE))," ",VLOOKUP(6,[1]作成!$H$112:$K$166,3,FALSE))</f>
        <v xml:space="preserve"> </v>
      </c>
      <c r="F18" s="19" t="str">
        <f>IF(ISERROR(VLOOKUP(7,[1]作成!$H$112:$K$166,3,FALSE))," ",VLOOKUP(7,[1]作成!$H$112:$K$166,3,FALSE))</f>
        <v xml:space="preserve"> </v>
      </c>
      <c r="G18" s="48" t="s">
        <v>38</v>
      </c>
      <c r="H18" s="49"/>
      <c r="I18" s="44"/>
      <c r="J18" s="49" t="s">
        <v>41</v>
      </c>
      <c r="K18" s="49" t="s">
        <v>163</v>
      </c>
      <c r="L18" s="44"/>
      <c r="M18" s="33" t="s">
        <v>31</v>
      </c>
      <c r="N18" s="41"/>
      <c r="O18" s="44"/>
      <c r="P18" s="83" t="str">
        <f>IF([1]人数!I14=0," ",[1]人数!I14)</f>
        <v xml:space="preserve"> </v>
      </c>
      <c r="Q18" s="84"/>
      <c r="R18" s="4" t="s">
        <v>102</v>
      </c>
      <c r="S18" s="130"/>
    </row>
    <row r="19" spans="1:19" ht="25.5" customHeight="1">
      <c r="A19" s="73">
        <f>IF([1]人数!$F15=0," ",[1]人数!$F15)</f>
        <v>6</v>
      </c>
      <c r="B19" s="76" t="s">
        <v>20</v>
      </c>
      <c r="C19" s="77" t="str">
        <f>IF(ISERROR(VLOOKUP(1,[1]作成!$H$167:$K$221,3,FALSE))," ",VLOOKUP(1,[1]作成!$H$167:$K$221,3,FALSE))</f>
        <v>てっこつライス</v>
      </c>
      <c r="D19" s="80" t="str">
        <f>IF(ISERROR(VLOOKUP(2,[1]作成!$H$167:$K$221,4,FALSE))," ",VLOOKUP(2,[1]作成!$H$167:$K$221,4,FALSE))</f>
        <v>牛乳</v>
      </c>
      <c r="E19" s="68" t="str">
        <f>IF(ISERROR(VLOOKUP(3,[1]作成!$H$167:$K$221,3,FALSE))," ",VLOOKUP(3,[1]作成!$H$167:$K$221,3,FALSE))</f>
        <v>ぶたにくとれんこんのてりあえ</v>
      </c>
      <c r="F19" s="69"/>
      <c r="G19" s="33" t="s">
        <v>89</v>
      </c>
      <c r="H19" s="33" t="s">
        <v>92</v>
      </c>
      <c r="I19" s="38"/>
      <c r="J19" s="33" t="s">
        <v>56</v>
      </c>
      <c r="K19" s="33" t="s">
        <v>42</v>
      </c>
      <c r="L19" s="36"/>
      <c r="M19" s="55" t="s">
        <v>26</v>
      </c>
      <c r="N19" s="33" t="s">
        <v>29</v>
      </c>
      <c r="O19" s="46"/>
      <c r="P19" s="54">
        <f>IF([1]計算!U9=0," ",[1]計算!U9)</f>
        <v>683.21899999999982</v>
      </c>
      <c r="Q19" s="10" t="s">
        <v>112</v>
      </c>
      <c r="R19" s="4" t="s">
        <v>102</v>
      </c>
    </row>
    <row r="20" spans="1:19" ht="25.5" customHeight="1">
      <c r="A20" s="74"/>
      <c r="B20" s="76"/>
      <c r="C20" s="78"/>
      <c r="D20" s="81"/>
      <c r="E20" s="70" t="str">
        <f>IF(ISERROR(VLOOKUP(4,[1]作成!$H$167:$K$221,3,FALSE))," ",VLOOKUP(4,[1]作成!$H$167:$K$221,3,FALSE))</f>
        <v>はくさいとあつあげのみそしる</v>
      </c>
      <c r="F20" s="71"/>
      <c r="G20" s="33" t="s">
        <v>37</v>
      </c>
      <c r="H20" s="33" t="s">
        <v>78</v>
      </c>
      <c r="I20" s="38"/>
      <c r="J20" s="33" t="s">
        <v>97</v>
      </c>
      <c r="K20" s="33" t="s">
        <v>162</v>
      </c>
      <c r="L20" s="38"/>
      <c r="M20" s="33" t="s">
        <v>30</v>
      </c>
      <c r="N20" s="33" t="s">
        <v>127</v>
      </c>
      <c r="O20" s="46"/>
      <c r="P20" s="54">
        <f>IF([1]計算!X9=0," ",[1]計算!X9)</f>
        <v>26.800899999999999</v>
      </c>
      <c r="Q20" s="14" t="s">
        <v>109</v>
      </c>
      <c r="R20" s="4" t="s">
        <v>102</v>
      </c>
    </row>
    <row r="21" spans="1:19" ht="25.5" customHeight="1">
      <c r="A21" s="74"/>
      <c r="B21" s="76"/>
      <c r="C21" s="78"/>
      <c r="D21" s="81"/>
      <c r="E21" s="70" t="str">
        <f>IF(ISERROR(VLOOKUP(5,[1]作成!$H$167:$K$221,3,FALSE))," ",VLOOKUP(5,[1]作成!$H$167:$K$221,3,FALSE))</f>
        <v>デザート</v>
      </c>
      <c r="F21" s="71"/>
      <c r="G21" s="33" t="s">
        <v>33</v>
      </c>
      <c r="H21" s="33" t="s">
        <v>38</v>
      </c>
      <c r="I21" s="38"/>
      <c r="J21" s="33" t="s">
        <v>41</v>
      </c>
      <c r="K21" s="33" t="s">
        <v>164</v>
      </c>
      <c r="L21" s="38"/>
      <c r="M21" s="33" t="s">
        <v>76</v>
      </c>
      <c r="N21" s="37"/>
      <c r="O21" s="46"/>
      <c r="P21" s="54">
        <f>IF([1]計算!Z9=0," ",[1]計算!Z9)</f>
        <v>20.539100000000001</v>
      </c>
      <c r="Q21" s="14" t="s">
        <v>109</v>
      </c>
      <c r="R21" s="4" t="s">
        <v>102</v>
      </c>
    </row>
    <row r="22" spans="1:19" ht="25.5" customHeight="1">
      <c r="A22" s="75"/>
      <c r="B22" s="76"/>
      <c r="C22" s="79"/>
      <c r="D22" s="82"/>
      <c r="E22" s="18" t="str">
        <f>IF(ISERROR(VLOOKUP(6,[1]作成!$H$167:$K$221,3,FALSE))," ",VLOOKUP(6,[1]作成!$H$167:$K$221,3,FALSE))</f>
        <v xml:space="preserve"> </v>
      </c>
      <c r="F22" s="19" t="str">
        <f>IF(ISERROR(VLOOKUP(7,[1]作成!$H$167:$K$221,3,FALSE))," ",VLOOKUP(7,[1]作成!$H$167:$K$221,3,FALSE))</f>
        <v xml:space="preserve"> </v>
      </c>
      <c r="G22" s="33" t="s">
        <v>34</v>
      </c>
      <c r="H22" s="33" t="s">
        <v>39</v>
      </c>
      <c r="I22" s="38"/>
      <c r="J22" s="33" t="s">
        <v>57</v>
      </c>
      <c r="K22" s="37"/>
      <c r="L22" s="38"/>
      <c r="M22" s="33" t="s">
        <v>55</v>
      </c>
      <c r="N22" s="39"/>
      <c r="O22" s="46"/>
      <c r="P22" s="83" t="str">
        <f>IF([1]人数!I15=0," ",[1]人数!I15)</f>
        <v xml:space="preserve"> </v>
      </c>
      <c r="Q22" s="84"/>
      <c r="R22" s="4" t="s">
        <v>113</v>
      </c>
    </row>
    <row r="23" spans="1:19" ht="25.5" customHeight="1">
      <c r="A23" s="73">
        <f>IF([1]人数!$F16=0," ",[1]人数!$F16)</f>
        <v>7</v>
      </c>
      <c r="B23" s="76" t="s">
        <v>21</v>
      </c>
      <c r="C23" s="77" t="str">
        <f>IF(ISERROR(VLOOKUP(1,[1]作成!$H$222:$K$276,3,FALSE))," ",VLOOKUP(1,[1]作成!$H$222:$K$276,3,FALSE))</f>
        <v>ごはん</v>
      </c>
      <c r="D23" s="80" t="str">
        <f>IF(ISERROR(VLOOKUP(2,[1]作成!$H$222:$K$276,4,FALSE))," ",VLOOKUP(2,[1]作成!$H$222:$K$276,4,FALSE))</f>
        <v>牛乳</v>
      </c>
      <c r="E23" s="68" t="str">
        <f>IF(ISERROR(VLOOKUP(3,[1]作成!$H$222:$K$276,3,FALSE))," ",VLOOKUP(3,[1]作成!$H$222:$K$276,3,FALSE))</f>
        <v>エビシュウマイ</v>
      </c>
      <c r="F23" s="69"/>
      <c r="G23" s="55" t="s">
        <v>33</v>
      </c>
      <c r="H23" s="56" t="s">
        <v>73</v>
      </c>
      <c r="I23" s="45"/>
      <c r="J23" s="56" t="s">
        <v>66</v>
      </c>
      <c r="K23" s="35" t="s">
        <v>86</v>
      </c>
      <c r="L23" s="34" t="s">
        <v>163</v>
      </c>
      <c r="M23" s="56" t="s">
        <v>62</v>
      </c>
      <c r="N23" s="56" t="s">
        <v>76</v>
      </c>
      <c r="O23" s="34"/>
      <c r="P23" s="54">
        <f>IF([1]計算!U10=0," ",[1]計算!U10)</f>
        <v>623.14299999999992</v>
      </c>
      <c r="Q23" s="10" t="s">
        <v>112</v>
      </c>
      <c r="R23" s="4" t="s">
        <v>0</v>
      </c>
    </row>
    <row r="24" spans="1:19" ht="25.5" customHeight="1">
      <c r="A24" s="74"/>
      <c r="B24" s="76"/>
      <c r="C24" s="78"/>
      <c r="D24" s="81"/>
      <c r="E24" s="70" t="str">
        <f>IF(ISERROR(VLOOKUP(4,[1]作成!$H$222:$K$276,3,FALSE))," ",VLOOKUP(4,[1]作成!$H$222:$K$276,3,FALSE))</f>
        <v>ヤーコンのナムル</v>
      </c>
      <c r="F24" s="71"/>
      <c r="G24" s="52" t="s">
        <v>143</v>
      </c>
      <c r="H24" s="51" t="s">
        <v>61</v>
      </c>
      <c r="I24" s="38"/>
      <c r="J24" s="51" t="s">
        <v>41</v>
      </c>
      <c r="K24" s="37" t="s">
        <v>94</v>
      </c>
      <c r="L24" s="36"/>
      <c r="M24" s="51" t="s">
        <v>128</v>
      </c>
      <c r="N24" s="51" t="s">
        <v>29</v>
      </c>
      <c r="O24" s="36"/>
      <c r="P24" s="54">
        <f>IF([1]計算!X10=0," ",[1]計算!X10)</f>
        <v>23.649039999999999</v>
      </c>
      <c r="Q24" s="14" t="s">
        <v>114</v>
      </c>
      <c r="R24" s="4" t="s">
        <v>0</v>
      </c>
    </row>
    <row r="25" spans="1:19" ht="25.5" customHeight="1">
      <c r="A25" s="74"/>
      <c r="B25" s="76"/>
      <c r="C25" s="78"/>
      <c r="D25" s="81"/>
      <c r="E25" s="70" t="str">
        <f>IF(ISERROR(VLOOKUP(5,[1]作成!$H$222:$K$276,3,FALSE))," ",VLOOKUP(5,[1]作成!$H$222:$K$276,3,FALSE))</f>
        <v>マーボーどうふ</v>
      </c>
      <c r="F25" s="71"/>
      <c r="G25" s="52" t="s">
        <v>77</v>
      </c>
      <c r="H25" s="37"/>
      <c r="I25" s="38"/>
      <c r="J25" s="51" t="s">
        <v>93</v>
      </c>
      <c r="K25" s="37" t="s">
        <v>56</v>
      </c>
      <c r="L25" s="36"/>
      <c r="M25" s="51" t="s">
        <v>30</v>
      </c>
      <c r="N25" s="51" t="s">
        <v>55</v>
      </c>
      <c r="O25" s="38"/>
      <c r="P25" s="54">
        <f>IF([1]計算!Z10=0," ",[1]計算!Z10)</f>
        <v>17.959609999999998</v>
      </c>
      <c r="Q25" s="14" t="s">
        <v>109</v>
      </c>
      <c r="R25" s="4" t="s">
        <v>0</v>
      </c>
    </row>
    <row r="26" spans="1:19" ht="25.5" customHeight="1">
      <c r="A26" s="75"/>
      <c r="B26" s="76"/>
      <c r="C26" s="79"/>
      <c r="D26" s="82"/>
      <c r="E26" s="18" t="str">
        <f>IF(ISERROR(VLOOKUP(6,[1]作成!$H$222:$K$276,3,FALSE))," ",VLOOKUP(6,[1]作成!$H$222:$K$276,3,FALSE))</f>
        <v xml:space="preserve"> </v>
      </c>
      <c r="F26" s="19" t="str">
        <f>IF(ISERROR(VLOOKUP(7,[1]作成!$H$222:$K$276,3,FALSE))," ",VLOOKUP(7,[1]作成!$H$222:$K$276,3,FALSE))</f>
        <v xml:space="preserve"> </v>
      </c>
      <c r="G26" s="48" t="s">
        <v>34</v>
      </c>
      <c r="H26" s="41"/>
      <c r="I26" s="44"/>
      <c r="J26" s="49" t="s">
        <v>42</v>
      </c>
      <c r="K26" s="41" t="s">
        <v>51</v>
      </c>
      <c r="L26" s="43"/>
      <c r="M26" s="49" t="s">
        <v>63</v>
      </c>
      <c r="N26" s="41"/>
      <c r="O26" s="44"/>
      <c r="P26" s="83" t="str">
        <f>IF([1]人数!I16=0," ",[1]人数!I16)</f>
        <v xml:space="preserve"> </v>
      </c>
      <c r="Q26" s="84"/>
      <c r="R26" s="4" t="s">
        <v>102</v>
      </c>
    </row>
    <row r="27" spans="1:19" ht="25.5" customHeight="1">
      <c r="A27" s="73">
        <f>IF([1]人数!$F17=0," ",[1]人数!$F17)</f>
        <v>10</v>
      </c>
      <c r="B27" s="87" t="s">
        <v>14</v>
      </c>
      <c r="C27" s="77" t="str">
        <f>IF(ISERROR(VLOOKUP(1,[1]作成!$H$277:$K$331,3,FALSE))," ",VLOOKUP(1,[1]作成!$H$277:$K$331,3,FALSE))</f>
        <v>ごはん</v>
      </c>
      <c r="D27" s="80" t="str">
        <f>IF(ISERROR(VLOOKUP(2,[1]作成!$H$277:$K$331,4,FALSE))," ",VLOOKUP(2,[1]作成!$H$277:$K$331,4,FALSE))</f>
        <v>牛乳</v>
      </c>
      <c r="E27" s="68" t="str">
        <f>IF(ISERROR(VLOOKUP(3,[1]作成!$H$277:$K$331,3,FALSE))," ",VLOOKUP(3,[1]作成!$H$277:$K$331,3,FALSE))</f>
        <v>ぶたにくのジンジャーソース</v>
      </c>
      <c r="F27" s="69"/>
      <c r="G27" s="33" t="s">
        <v>33</v>
      </c>
      <c r="H27" s="37"/>
      <c r="I27" s="36"/>
      <c r="J27" s="33" t="s">
        <v>56</v>
      </c>
      <c r="K27" s="33" t="s">
        <v>42</v>
      </c>
      <c r="L27" s="36"/>
      <c r="M27" s="33" t="s">
        <v>62</v>
      </c>
      <c r="N27" s="33" t="s">
        <v>44</v>
      </c>
      <c r="O27" s="37"/>
      <c r="P27" s="54">
        <f>IF([1]計算!U11=0," ",[1]計算!U11)</f>
        <v>715.95379999999989</v>
      </c>
      <c r="Q27" s="10" t="s">
        <v>112</v>
      </c>
      <c r="R27" s="4" t="s">
        <v>102</v>
      </c>
    </row>
    <row r="28" spans="1:19" ht="25.5" customHeight="1">
      <c r="A28" s="74"/>
      <c r="B28" s="88"/>
      <c r="C28" s="78"/>
      <c r="D28" s="81"/>
      <c r="E28" s="70" t="str">
        <f>IF(ISERROR(VLOOKUP(4,[1]作成!$H$277:$K$331,3,FALSE))," ",VLOOKUP(4,[1]作成!$H$277:$K$331,3,FALSE))</f>
        <v>かぼちゃのサラダ</v>
      </c>
      <c r="F28" s="71"/>
      <c r="G28" s="33" t="s">
        <v>34</v>
      </c>
      <c r="H28" s="37"/>
      <c r="I28" s="36"/>
      <c r="J28" s="33" t="s">
        <v>151</v>
      </c>
      <c r="K28" s="33" t="s">
        <v>163</v>
      </c>
      <c r="L28" s="38"/>
      <c r="M28" s="33" t="s">
        <v>55</v>
      </c>
      <c r="N28" s="33" t="s">
        <v>32</v>
      </c>
      <c r="O28" s="39"/>
      <c r="P28" s="54">
        <f>IF([1]計算!X11=0," ",[1]計算!X11)</f>
        <v>24.164480000000008</v>
      </c>
      <c r="Q28" s="14" t="s">
        <v>115</v>
      </c>
      <c r="R28" s="4" t="s">
        <v>116</v>
      </c>
    </row>
    <row r="29" spans="1:19" ht="25.5" customHeight="1">
      <c r="A29" s="74"/>
      <c r="B29" s="88"/>
      <c r="C29" s="78"/>
      <c r="D29" s="81"/>
      <c r="E29" s="70" t="str">
        <f>IF(ISERROR(VLOOKUP(5,[1]作成!$H$277:$K$331,3,FALSE))," ",VLOOKUP(5,[1]作成!$H$277:$K$331,3,FALSE))</f>
        <v>ねぎのスープ</v>
      </c>
      <c r="F29" s="71"/>
      <c r="G29" s="33" t="s">
        <v>53</v>
      </c>
      <c r="H29" s="37"/>
      <c r="I29" s="36"/>
      <c r="J29" s="33" t="s">
        <v>152</v>
      </c>
      <c r="K29" s="33" t="s">
        <v>41</v>
      </c>
      <c r="L29" s="38"/>
      <c r="M29" s="33" t="s">
        <v>29</v>
      </c>
      <c r="N29" s="37"/>
      <c r="O29" s="39"/>
      <c r="P29" s="54">
        <f>IF([1]計算!Z11=0," ",[1]計算!Z11)</f>
        <v>25.300860000000007</v>
      </c>
      <c r="Q29" s="14" t="s">
        <v>109</v>
      </c>
      <c r="R29" s="4" t="s">
        <v>0</v>
      </c>
    </row>
    <row r="30" spans="1:19" ht="25.5" customHeight="1">
      <c r="A30" s="75"/>
      <c r="B30" s="89"/>
      <c r="C30" s="79"/>
      <c r="D30" s="82"/>
      <c r="E30" s="17" t="str">
        <f>IF(ISERROR(VLOOKUP(6,[1]作成!$H$277:$K$331,3,FALSE))," ",VLOOKUP(6,[1]作成!$H$277:$K$331,3,FALSE))</f>
        <v xml:space="preserve"> </v>
      </c>
      <c r="F30" s="17" t="str">
        <f>IF(ISERROR(VLOOKUP(7,[1]作成!$H$277:$K$331,3,FALSE))," ",VLOOKUP(7,[1]作成!$H$277:$K$331,3,FALSE))</f>
        <v xml:space="preserve"> </v>
      </c>
      <c r="G30" s="52" t="s">
        <v>60</v>
      </c>
      <c r="H30" s="37"/>
      <c r="I30" s="36"/>
      <c r="J30" s="33" t="s">
        <v>66</v>
      </c>
      <c r="K30" s="33" t="s">
        <v>40</v>
      </c>
      <c r="L30" s="38"/>
      <c r="M30" s="33" t="s">
        <v>30</v>
      </c>
      <c r="N30" s="37"/>
      <c r="O30" s="39"/>
      <c r="P30" s="83" t="s">
        <v>179</v>
      </c>
      <c r="Q30" s="84"/>
      <c r="R30" s="4" t="s">
        <v>107</v>
      </c>
    </row>
    <row r="31" spans="1:19" ht="25.5" customHeight="1">
      <c r="A31" s="73">
        <f>IF([1]人数!$F18=0," ",[1]人数!$F18)</f>
        <v>11</v>
      </c>
      <c r="B31" s="76" t="s">
        <v>17</v>
      </c>
      <c r="C31" s="77" t="str">
        <f>IF(ISERROR(VLOOKUP(1,[1]作成!$H$332:$K$386,3,FALSE))," ",VLOOKUP(1,[1]作成!$H$332:$K$386,3,FALSE))</f>
        <v>フレンチトースト</v>
      </c>
      <c r="D31" s="80" t="str">
        <f>IF(ISERROR(VLOOKUP(2,[1]作成!$H$332:$K$386,4,FALSE))," ",VLOOKUP(2,[1]作成!$H$332:$K$386,4,FALSE))</f>
        <v>牛乳</v>
      </c>
      <c r="E31" s="68" t="str">
        <f>IF(ISERROR(VLOOKUP(3,[1]作成!$H$332:$K$386,3,FALSE))," ",VLOOKUP(3,[1]作成!$H$332:$K$386,3,FALSE))</f>
        <v>はなやさいサラダ</v>
      </c>
      <c r="F31" s="69"/>
      <c r="G31" s="55" t="s">
        <v>35</v>
      </c>
      <c r="H31" s="56" t="s">
        <v>167</v>
      </c>
      <c r="I31" s="34"/>
      <c r="J31" s="56" t="s">
        <v>150</v>
      </c>
      <c r="K31" s="56" t="s">
        <v>51</v>
      </c>
      <c r="L31" s="34"/>
      <c r="M31" s="56" t="s">
        <v>129</v>
      </c>
      <c r="N31" s="56" t="s">
        <v>32</v>
      </c>
      <c r="O31" s="47"/>
      <c r="P31" s="54">
        <f>IF([1]計算!U12=0," ",[1]計算!U12)</f>
        <v>674.3071000000001</v>
      </c>
      <c r="Q31" s="10" t="s">
        <v>117</v>
      </c>
      <c r="R31" s="4" t="s">
        <v>118</v>
      </c>
    </row>
    <row r="32" spans="1:19" ht="25.5" customHeight="1">
      <c r="A32" s="74"/>
      <c r="B32" s="76"/>
      <c r="C32" s="78"/>
      <c r="D32" s="81"/>
      <c r="E32" s="70" t="str">
        <f>IF(ISERROR(VLOOKUP(4,[1]作成!$H$332:$K$386,3,FALSE))," ",VLOOKUP(4,[1]作成!$H$332:$K$386,3,FALSE))</f>
        <v>ポークビーンズ</v>
      </c>
      <c r="F32" s="71"/>
      <c r="G32" s="52" t="s">
        <v>33</v>
      </c>
      <c r="H32" s="51" t="s">
        <v>39</v>
      </c>
      <c r="I32" s="38"/>
      <c r="J32" s="51" t="s">
        <v>153</v>
      </c>
      <c r="K32" s="51" t="s">
        <v>41</v>
      </c>
      <c r="L32" s="36"/>
      <c r="M32" s="51" t="s">
        <v>30</v>
      </c>
      <c r="N32" s="51" t="s">
        <v>47</v>
      </c>
      <c r="O32" s="36"/>
      <c r="P32" s="54">
        <f>IF([1]計算!X12=0," ",[1]計算!X12)</f>
        <v>24.998210000000007</v>
      </c>
      <c r="Q32" s="14" t="s">
        <v>115</v>
      </c>
      <c r="R32" s="4" t="s">
        <v>119</v>
      </c>
    </row>
    <row r="33" spans="1:18" ht="25.5" customHeight="1">
      <c r="A33" s="74"/>
      <c r="B33" s="76"/>
      <c r="C33" s="78"/>
      <c r="D33" s="81"/>
      <c r="E33" s="70" t="str">
        <f>IF(ISERROR(VLOOKUP(5,[1]作成!$H$332:$K$386,3,FALSE))," ",VLOOKUP(5,[1]作成!$H$332:$K$386,3,FALSE))</f>
        <v>デザート</v>
      </c>
      <c r="F33" s="71"/>
      <c r="G33" s="52" t="s">
        <v>54</v>
      </c>
      <c r="H33" s="37"/>
      <c r="I33" s="38"/>
      <c r="J33" s="51" t="s">
        <v>40</v>
      </c>
      <c r="K33" s="51" t="s">
        <v>52</v>
      </c>
      <c r="L33" s="36"/>
      <c r="M33" s="51" t="s">
        <v>48</v>
      </c>
      <c r="N33" s="51" t="s">
        <v>27</v>
      </c>
      <c r="O33" s="36"/>
      <c r="P33" s="54">
        <f>IF([1]計算!Z12=0," ",[1]計算!Z12)</f>
        <v>24.544620000000009</v>
      </c>
      <c r="Q33" s="14" t="s">
        <v>120</v>
      </c>
      <c r="R33" s="4" t="s">
        <v>118</v>
      </c>
    </row>
    <row r="34" spans="1:18" ht="25.5" customHeight="1">
      <c r="A34" s="75"/>
      <c r="B34" s="76"/>
      <c r="C34" s="79"/>
      <c r="D34" s="82"/>
      <c r="E34" s="18" t="str">
        <f>IF(ISERROR(VLOOKUP(6,[1]作成!$H$332:$K$386,3,FALSE))," ",VLOOKUP(6,[1]作成!$H$332:$K$386,3,FALSE))</f>
        <v xml:space="preserve"> </v>
      </c>
      <c r="F34" s="19" t="str">
        <f>IF(ISERROR(VLOOKUP(7,[1]作成!$H$332:$K$386,3,FALSE))," ",VLOOKUP(7,[1]作成!$H$332:$K$386,3,FALSE))</f>
        <v xml:space="preserve"> </v>
      </c>
      <c r="G34" s="48" t="s">
        <v>34</v>
      </c>
      <c r="H34" s="41"/>
      <c r="I34" s="44"/>
      <c r="J34" s="49" t="s">
        <v>42</v>
      </c>
      <c r="K34" s="41"/>
      <c r="L34" s="44"/>
      <c r="M34" s="49" t="s">
        <v>29</v>
      </c>
      <c r="N34" s="49" t="s">
        <v>130</v>
      </c>
      <c r="O34" s="44"/>
      <c r="P34" s="83" t="str">
        <f>IF([1]人数!I18=0," ",[1]人数!I18)</f>
        <v xml:space="preserve"> </v>
      </c>
      <c r="Q34" s="84"/>
      <c r="R34" s="4" t="s">
        <v>0</v>
      </c>
    </row>
    <row r="35" spans="1:18" ht="25.5" customHeight="1">
      <c r="A35" s="73">
        <f>IF([1]人数!$F19=0," ",[1]人数!$F19)</f>
        <v>12</v>
      </c>
      <c r="B35" s="76" t="s">
        <v>19</v>
      </c>
      <c r="C35" s="77" t="str">
        <f>IF(ISERROR(VLOOKUP(1,[1]作成!$H$387:$K$441,3,FALSE))," ",VLOOKUP(1,[1]作成!$H$387:$K$441,3,FALSE))</f>
        <v>ごはん</v>
      </c>
      <c r="D35" s="80" t="str">
        <f>IF(ISERROR(VLOOKUP(2,[1]作成!$H$387:$K$441,4,FALSE))," ",VLOOKUP(2,[1]作成!$H$387:$K$441,4,FALSE))</f>
        <v>牛乳</v>
      </c>
      <c r="E35" s="68" t="str">
        <f>IF(ISERROR(VLOOKUP(3,[1]作成!$H$387:$K$441,3,FALSE))," ",VLOOKUP(3,[1]作成!$H$387:$K$441,3,FALSE))</f>
        <v>とりにくのこうみやき</v>
      </c>
      <c r="F35" s="69"/>
      <c r="G35" s="33" t="s">
        <v>33</v>
      </c>
      <c r="H35" s="33" t="s">
        <v>37</v>
      </c>
      <c r="I35" s="36"/>
      <c r="J35" s="33" t="s">
        <v>56</v>
      </c>
      <c r="K35" s="33" t="s">
        <v>66</v>
      </c>
      <c r="L35" s="36"/>
      <c r="M35" s="33" t="s">
        <v>62</v>
      </c>
      <c r="N35" s="33" t="s">
        <v>44</v>
      </c>
      <c r="O35" s="36"/>
      <c r="P35" s="54">
        <f>IF([1]計算!U13=0," ",[1]計算!U13)</f>
        <v>655.89753999999982</v>
      </c>
      <c r="Q35" s="10" t="s">
        <v>121</v>
      </c>
      <c r="R35" s="4" t="s">
        <v>119</v>
      </c>
    </row>
    <row r="36" spans="1:18" ht="25.5" customHeight="1">
      <c r="A36" s="74"/>
      <c r="B36" s="76"/>
      <c r="C36" s="78"/>
      <c r="D36" s="81"/>
      <c r="E36" s="70" t="str">
        <f>IF(ISERROR(VLOOKUP(4,[1]作成!$H$387:$K$441,3,FALSE))," ",VLOOKUP(4,[1]作成!$H$387:$K$441,3,FALSE))</f>
        <v>タルタルサラダ</v>
      </c>
      <c r="F36" s="71"/>
      <c r="G36" s="33" t="s">
        <v>60</v>
      </c>
      <c r="H36" s="33" t="s">
        <v>38</v>
      </c>
      <c r="I36" s="36"/>
      <c r="J36" s="33" t="s">
        <v>163</v>
      </c>
      <c r="K36" s="33" t="s">
        <v>41</v>
      </c>
      <c r="L36" s="36"/>
      <c r="M36" s="33" t="s">
        <v>30</v>
      </c>
      <c r="N36" s="33" t="s">
        <v>32</v>
      </c>
      <c r="O36" s="36"/>
      <c r="P36" s="54">
        <f>IF([1]計算!X13=0," ",[1]計算!X13)</f>
        <v>23.576774</v>
      </c>
      <c r="Q36" s="14" t="s">
        <v>122</v>
      </c>
      <c r="R36" s="4" t="s">
        <v>116</v>
      </c>
    </row>
    <row r="37" spans="1:18" ht="25.5" customHeight="1">
      <c r="A37" s="74"/>
      <c r="B37" s="76"/>
      <c r="C37" s="78"/>
      <c r="D37" s="81"/>
      <c r="E37" s="70" t="str">
        <f>IF(ISERROR(VLOOKUP(5,[1]作成!$H$387:$K$441,3,FALSE))," ",VLOOKUP(5,[1]作成!$H$387:$K$441,3,FALSE))</f>
        <v>じゃがいもとわかめのみそしる</v>
      </c>
      <c r="F37" s="71"/>
      <c r="G37" s="33" t="s">
        <v>65</v>
      </c>
      <c r="H37" s="33" t="s">
        <v>39</v>
      </c>
      <c r="I37" s="38"/>
      <c r="J37" s="33" t="s">
        <v>51</v>
      </c>
      <c r="K37" s="33" t="s">
        <v>42</v>
      </c>
      <c r="L37" s="36"/>
      <c r="M37" s="33" t="s">
        <v>63</v>
      </c>
      <c r="N37" s="39"/>
      <c r="O37" s="36"/>
      <c r="P37" s="54">
        <f>IF([1]計算!Z13=0," ",[1]計算!Z13)</f>
        <v>23.431047999999997</v>
      </c>
      <c r="Q37" s="14" t="s">
        <v>122</v>
      </c>
      <c r="R37" s="4" t="s">
        <v>111</v>
      </c>
    </row>
    <row r="38" spans="1:18" ht="25.5" customHeight="1">
      <c r="A38" s="75"/>
      <c r="B38" s="76"/>
      <c r="C38" s="79"/>
      <c r="D38" s="82"/>
      <c r="E38" s="18" t="str">
        <f>IF(ISERROR(VLOOKUP(6,[1]作成!$H$387:$K$441,3,FALSE))," ",VLOOKUP(6,[1]作成!$H$387:$K$441,3,FALSE))</f>
        <v xml:space="preserve"> </v>
      </c>
      <c r="F38" s="19" t="str">
        <f>IF(ISERROR(VLOOKUP(7,[1]作成!$H$387:$K$441,3,FALSE))," ",VLOOKUP(7,[1]作成!$H$387:$K$441,3,FALSE))</f>
        <v xml:space="preserve"> </v>
      </c>
      <c r="G38" s="33" t="s">
        <v>36</v>
      </c>
      <c r="H38" s="37"/>
      <c r="I38" s="38"/>
      <c r="J38" s="33" t="s">
        <v>40</v>
      </c>
      <c r="K38" s="33" t="s">
        <v>69</v>
      </c>
      <c r="L38" s="38"/>
      <c r="M38" s="33" t="s">
        <v>64</v>
      </c>
      <c r="N38" s="39"/>
      <c r="O38" s="36"/>
      <c r="P38" s="83" t="str">
        <f>IF([1]人数!I19=0," ",[1]人数!I19)</f>
        <v xml:space="preserve"> </v>
      </c>
      <c r="Q38" s="84"/>
      <c r="R38" s="4" t="s">
        <v>111</v>
      </c>
    </row>
    <row r="39" spans="1:18" ht="25.5" customHeight="1">
      <c r="A39" s="73">
        <f>IF([1]人数!$F20=0," ",[1]人数!$F20)</f>
        <v>13</v>
      </c>
      <c r="B39" s="76" t="s">
        <v>20</v>
      </c>
      <c r="C39" s="77" t="str">
        <f>IF(ISERROR(VLOOKUP(1,[1]作成!$H$442:$K$496,3,FALSE))," ",VLOOKUP(1,[1]作成!$H$442:$K$496,3,FALSE))</f>
        <v>ごはん</v>
      </c>
      <c r="D39" s="80" t="str">
        <f>IF(ISERROR(VLOOKUP(2,[1]作成!$H$442:$K$496,4,FALSE))," ",VLOOKUP(2,[1]作成!$H$442:$K$496,4,FALSE))</f>
        <v>牛乳</v>
      </c>
      <c r="E39" s="68" t="str">
        <f>IF(ISERROR(VLOOKUP(3,[1]作成!$H$442:$K$496,3,FALSE))," ",VLOOKUP(3,[1]作成!$H$442:$K$496,3,FALSE))</f>
        <v>ししゃものごまあげ</v>
      </c>
      <c r="F39" s="69"/>
      <c r="G39" s="55" t="s">
        <v>33</v>
      </c>
      <c r="H39" s="56" t="s">
        <v>36</v>
      </c>
      <c r="I39" s="45"/>
      <c r="J39" s="56" t="s">
        <v>97</v>
      </c>
      <c r="K39" s="56" t="s">
        <v>152</v>
      </c>
      <c r="L39" s="34"/>
      <c r="M39" s="56" t="s">
        <v>62</v>
      </c>
      <c r="N39" s="56" t="s">
        <v>29</v>
      </c>
      <c r="O39" s="47" t="s">
        <v>95</v>
      </c>
      <c r="P39" s="54">
        <f>IF([1]計算!U14=0," ",[1]計算!U14)</f>
        <v>653.59299999999985</v>
      </c>
      <c r="Q39" s="10" t="s">
        <v>123</v>
      </c>
      <c r="R39" s="4" t="s">
        <v>111</v>
      </c>
    </row>
    <row r="40" spans="1:18" ht="25.5" customHeight="1">
      <c r="A40" s="74"/>
      <c r="B40" s="76"/>
      <c r="C40" s="78"/>
      <c r="D40" s="81"/>
      <c r="E40" s="70" t="str">
        <f>IF(ISERROR(VLOOKUP(4,[1]作成!$H$442:$K$496,3,FALSE))," ",VLOOKUP(4,[1]作成!$H$442:$K$496,3,FALSE))</f>
        <v>れんこんのきんぴら</v>
      </c>
      <c r="F40" s="71"/>
      <c r="G40" s="52" t="s">
        <v>83</v>
      </c>
      <c r="H40" s="51" t="s">
        <v>38</v>
      </c>
      <c r="I40" s="38"/>
      <c r="J40" s="51" t="s">
        <v>41</v>
      </c>
      <c r="K40" s="51" t="s">
        <v>159</v>
      </c>
      <c r="L40" s="36"/>
      <c r="M40" s="51" t="s">
        <v>27</v>
      </c>
      <c r="N40" s="51" t="s">
        <v>30</v>
      </c>
      <c r="O40" s="38"/>
      <c r="P40" s="54">
        <f>IF([1]計算!X14=0," ",[1]計算!X14)</f>
        <v>24.132600000000004</v>
      </c>
      <c r="Q40" s="14" t="s">
        <v>109</v>
      </c>
      <c r="R40" s="4" t="s">
        <v>111</v>
      </c>
    </row>
    <row r="41" spans="1:18" ht="25.5" customHeight="1">
      <c r="A41" s="74"/>
      <c r="B41" s="76"/>
      <c r="C41" s="78"/>
      <c r="D41" s="81"/>
      <c r="E41" s="70" t="str">
        <f>IF(ISERROR(VLOOKUP(5,[1]作成!$H$442:$K$496,3,FALSE))," ",VLOOKUP(5,[1]作成!$H$442:$K$496,3,FALSE))</f>
        <v>ほうとう</v>
      </c>
      <c r="F41" s="71"/>
      <c r="G41" s="52" t="s">
        <v>144</v>
      </c>
      <c r="H41" s="51" t="s">
        <v>145</v>
      </c>
      <c r="I41" s="38"/>
      <c r="J41" s="51" t="s">
        <v>68</v>
      </c>
      <c r="K41" s="51" t="s">
        <v>163</v>
      </c>
      <c r="L41" s="36"/>
      <c r="M41" s="51" t="s">
        <v>84</v>
      </c>
      <c r="N41" s="51" t="s">
        <v>63</v>
      </c>
      <c r="O41" s="38"/>
      <c r="P41" s="54">
        <f>IF([1]計算!Z14=0," ",[1]計算!Z14)</f>
        <v>19.789100000000001</v>
      </c>
      <c r="Q41" s="14" t="s">
        <v>16</v>
      </c>
      <c r="R41" s="4" t="s">
        <v>0</v>
      </c>
    </row>
    <row r="42" spans="1:18" ht="25.5" customHeight="1">
      <c r="A42" s="75"/>
      <c r="B42" s="76"/>
      <c r="C42" s="79"/>
      <c r="D42" s="82"/>
      <c r="E42" s="18" t="str">
        <f>IF(ISERROR(VLOOKUP(6,[1]作成!$H$442:$K$496,3,FALSE))," ",VLOOKUP(6,[1]作成!$H$442:$K$496,3,FALSE))</f>
        <v>ふりかけ</v>
      </c>
      <c r="F42" s="19" t="str">
        <f>IF(ISERROR(VLOOKUP(7,[1]作成!$H$442:$K$496,3,FALSE))," ",VLOOKUP(7,[1]作成!$H$442:$K$496,3,FALSE))</f>
        <v xml:space="preserve"> </v>
      </c>
      <c r="G42" s="48" t="s">
        <v>60</v>
      </c>
      <c r="H42" s="41"/>
      <c r="I42" s="44"/>
      <c r="J42" s="49" t="s">
        <v>57</v>
      </c>
      <c r="K42" s="49" t="s">
        <v>94</v>
      </c>
      <c r="L42" s="43"/>
      <c r="M42" s="49" t="s">
        <v>76</v>
      </c>
      <c r="N42" s="49" t="s">
        <v>131</v>
      </c>
      <c r="O42" s="44"/>
      <c r="P42" s="83" t="str">
        <f>IF([1]人数!I20=0," ",[1]人数!I20)</f>
        <v xml:space="preserve"> </v>
      </c>
      <c r="Q42" s="84"/>
      <c r="R42" s="4" t="s">
        <v>0</v>
      </c>
    </row>
    <row r="43" spans="1:18" ht="25.5" customHeight="1">
      <c r="A43" s="73">
        <f>IF([1]人数!$F21=0," ",[1]人数!$F21)</f>
        <v>14</v>
      </c>
      <c r="B43" s="76" t="s">
        <v>21</v>
      </c>
      <c r="C43" s="77" t="str">
        <f>IF(ISERROR(VLOOKUP(1,[1]作成!$H$497:$K$551,3,FALSE))," ",VLOOKUP(1,[1]作成!$H$497:$K$551,3,FALSE))</f>
        <v>むぎごはん</v>
      </c>
      <c r="D43" s="80" t="str">
        <f>IF(ISERROR(VLOOKUP(2,[1]作成!$H$497:$K$551,4,FALSE))," ",VLOOKUP(2,[1]作成!$H$497:$K$551,4,FALSE))</f>
        <v>牛乳</v>
      </c>
      <c r="E43" s="68" t="str">
        <f>IF(ISERROR(VLOOKUP(3,[1]作成!$H$497:$K$551,3,FALSE))," ",VLOOKUP(3,[1]作成!$H$497:$K$551,3,FALSE))</f>
        <v>チキンカレー</v>
      </c>
      <c r="F43" s="69"/>
      <c r="G43" s="33" t="s">
        <v>33</v>
      </c>
      <c r="H43" s="37"/>
      <c r="I43" s="38"/>
      <c r="J43" s="40" t="s">
        <v>51</v>
      </c>
      <c r="K43" s="33" t="s">
        <v>52</v>
      </c>
      <c r="L43" s="36"/>
      <c r="M43" s="33" t="s">
        <v>26</v>
      </c>
      <c r="N43" s="33" t="s">
        <v>48</v>
      </c>
      <c r="O43" s="33" t="s">
        <v>134</v>
      </c>
      <c r="P43" s="54">
        <f>IF([1]計算!U15=0," ",[1]計算!U15)</f>
        <v>775.47419999999988</v>
      </c>
      <c r="Q43" s="10" t="s">
        <v>18</v>
      </c>
      <c r="R43" s="4" t="s">
        <v>116</v>
      </c>
    </row>
    <row r="44" spans="1:18" ht="25.5" customHeight="1">
      <c r="A44" s="74"/>
      <c r="B44" s="76"/>
      <c r="C44" s="78"/>
      <c r="D44" s="81"/>
      <c r="E44" s="70" t="str">
        <f>IF(ISERROR(VLOOKUP(4,[1]作成!$H$497:$K$551,3,FALSE))," ",VLOOKUP(4,[1]作成!$H$497:$K$551,3,FALSE))</f>
        <v>フルーツのなまクリームあえ</v>
      </c>
      <c r="F44" s="71"/>
      <c r="G44" s="33" t="s">
        <v>60</v>
      </c>
      <c r="H44" s="37"/>
      <c r="I44" s="38"/>
      <c r="J44" s="40" t="s">
        <v>56</v>
      </c>
      <c r="K44" s="33" t="s">
        <v>81</v>
      </c>
      <c r="L44" s="36"/>
      <c r="M44" s="33" t="s">
        <v>32</v>
      </c>
      <c r="N44" s="33" t="s">
        <v>79</v>
      </c>
      <c r="O44" s="33" t="s">
        <v>43</v>
      </c>
      <c r="P44" s="54">
        <f>IF([1]計算!X15=0," ",[1]計算!X15)</f>
        <v>20.652220000000007</v>
      </c>
      <c r="Q44" s="14" t="s">
        <v>16</v>
      </c>
      <c r="R44" s="4" t="s">
        <v>0</v>
      </c>
    </row>
    <row r="45" spans="1:18" ht="25.5" customHeight="1">
      <c r="A45" s="74"/>
      <c r="B45" s="76"/>
      <c r="C45" s="78"/>
      <c r="D45" s="81"/>
      <c r="E45" s="70" t="str">
        <f>IF(ISERROR(VLOOKUP(5,[1]作成!$H$497:$K$551,3,FALSE))," ",VLOOKUP(5,[1]作成!$H$497:$K$551,3,FALSE))</f>
        <v xml:space="preserve"> </v>
      </c>
      <c r="F45" s="71"/>
      <c r="G45" s="33" t="s">
        <v>53</v>
      </c>
      <c r="H45" s="37"/>
      <c r="I45" s="38"/>
      <c r="J45" s="40" t="s">
        <v>42</v>
      </c>
      <c r="K45" s="33" t="s">
        <v>154</v>
      </c>
      <c r="L45" s="36"/>
      <c r="M45" s="33" t="s">
        <v>29</v>
      </c>
      <c r="N45" s="33" t="s">
        <v>132</v>
      </c>
      <c r="O45" s="36"/>
      <c r="P45" s="54">
        <f>IF([1]計算!Z15=0," ",[1]計算!Z15)</f>
        <v>20.425740000000005</v>
      </c>
      <c r="Q45" s="14" t="s">
        <v>16</v>
      </c>
      <c r="R45" s="4" t="s">
        <v>0</v>
      </c>
    </row>
    <row r="46" spans="1:18" ht="25.5" customHeight="1">
      <c r="A46" s="75"/>
      <c r="B46" s="76"/>
      <c r="C46" s="79"/>
      <c r="D46" s="82"/>
      <c r="E46" s="18" t="str">
        <f>IF(ISERROR(VLOOKUP(6,[1]作成!$H$497:$K$551,3,FALSE))," ",VLOOKUP(6,[1]作成!$H$497:$K$551,3,FALSE))</f>
        <v xml:space="preserve"> </v>
      </c>
      <c r="F46" s="19" t="str">
        <f>IF(ISERROR(VLOOKUP(7,[1]作成!$H$497:$K$551,3,FALSE))," ",VLOOKUP(7,[1]作成!$H$497:$K$551,3,FALSE))</f>
        <v xml:space="preserve"> </v>
      </c>
      <c r="G46" s="33" t="s">
        <v>80</v>
      </c>
      <c r="H46" s="37"/>
      <c r="I46" s="38"/>
      <c r="J46" s="40" t="s">
        <v>41</v>
      </c>
      <c r="K46" s="33" t="s">
        <v>82</v>
      </c>
      <c r="L46" s="38"/>
      <c r="M46" s="33" t="s">
        <v>27</v>
      </c>
      <c r="N46" s="33" t="s">
        <v>133</v>
      </c>
      <c r="O46" s="36"/>
      <c r="P46" s="83" t="str">
        <f>IF([1]人数!I21=0," ",[1]人数!I21)</f>
        <v xml:space="preserve"> </v>
      </c>
      <c r="Q46" s="84"/>
      <c r="R46" s="4" t="s">
        <v>0</v>
      </c>
    </row>
    <row r="47" spans="1:18" ht="25.5" customHeight="1">
      <c r="A47" s="73">
        <f>IF([1]人数!$F22=0," ",[1]人数!$F22)</f>
        <v>17</v>
      </c>
      <c r="B47" s="87" t="s">
        <v>14</v>
      </c>
      <c r="C47" s="77" t="str">
        <f>IF(ISERROR(VLOOKUP(1,[1]作成!$H$552:$K$606,3,FALSE))," ",VLOOKUP(1,[1]作成!$H$552:$K$606,3,FALSE))</f>
        <v>ごはん</v>
      </c>
      <c r="D47" s="80" t="str">
        <f>IF(ISERROR(VLOOKUP(2,[1]作成!$H$552:$K$606,4,FALSE))," ",VLOOKUP(2,[1]作成!$H$552:$K$606,4,FALSE))</f>
        <v>牛乳</v>
      </c>
      <c r="E47" s="68" t="str">
        <f>IF(ISERROR(VLOOKUP(3,[1]作成!$H$552:$K$606,3,FALSE))," ",VLOOKUP(3,[1]作成!$H$552:$K$606,3,FALSE))</f>
        <v>はるまき</v>
      </c>
      <c r="F47" s="85"/>
      <c r="G47" s="55" t="s">
        <v>33</v>
      </c>
      <c r="H47" s="56" t="s">
        <v>34</v>
      </c>
      <c r="I47" s="34"/>
      <c r="J47" s="56" t="s">
        <v>51</v>
      </c>
      <c r="K47" s="56" t="s">
        <v>57</v>
      </c>
      <c r="L47" s="47" t="s">
        <v>163</v>
      </c>
      <c r="M47" s="55" t="s">
        <v>62</v>
      </c>
      <c r="N47" s="56" t="s">
        <v>63</v>
      </c>
      <c r="O47" s="34"/>
      <c r="P47" s="54">
        <f>IF([1]計算!U16=0," ",[1]計算!U16)</f>
        <v>682.70060000000012</v>
      </c>
      <c r="Q47" s="10" t="s">
        <v>18</v>
      </c>
      <c r="R47" s="4" t="s">
        <v>0</v>
      </c>
    </row>
    <row r="48" spans="1:18" ht="25.5" customHeight="1">
      <c r="A48" s="74"/>
      <c r="B48" s="88"/>
      <c r="C48" s="78"/>
      <c r="D48" s="81"/>
      <c r="E48" s="70" t="str">
        <f>IF(ISERROR(VLOOKUP(4,[1]作成!$H$552:$K$606,3,FALSE))," ",VLOOKUP(4,[1]作成!$H$552:$K$606,3,FALSE))</f>
        <v>ヤーコンチャプチェ</v>
      </c>
      <c r="F48" s="86"/>
      <c r="G48" s="52" t="s">
        <v>146</v>
      </c>
      <c r="H48" s="51" t="s">
        <v>73</v>
      </c>
      <c r="I48" s="38"/>
      <c r="J48" s="51" t="s">
        <v>56</v>
      </c>
      <c r="K48" s="51" t="s">
        <v>42</v>
      </c>
      <c r="L48" s="38"/>
      <c r="M48" s="51" t="s">
        <v>29</v>
      </c>
      <c r="N48" s="51" t="s">
        <v>30</v>
      </c>
      <c r="O48" s="36"/>
      <c r="P48" s="54">
        <f>IF([1]計算!X16=0," ",[1]計算!X16)</f>
        <v>22.291159999999994</v>
      </c>
      <c r="Q48" s="14" t="s">
        <v>16</v>
      </c>
      <c r="R48" s="4" t="s">
        <v>0</v>
      </c>
    </row>
    <row r="49" spans="1:18" ht="25.5" customHeight="1">
      <c r="A49" s="74"/>
      <c r="B49" s="88"/>
      <c r="C49" s="78"/>
      <c r="D49" s="81"/>
      <c r="E49" s="70" t="str">
        <f>IF(ISERROR(VLOOKUP(5,[1]作成!$H$552:$K$606,3,FALSE))," ",VLOOKUP(5,[1]作成!$H$552:$K$606,3,FALSE))</f>
        <v>にくだんごのスープ</v>
      </c>
      <c r="F49" s="86"/>
      <c r="G49" s="52" t="s">
        <v>72</v>
      </c>
      <c r="H49" s="51" t="s">
        <v>35</v>
      </c>
      <c r="I49" s="38"/>
      <c r="J49" s="51" t="s">
        <v>41</v>
      </c>
      <c r="K49" s="51" t="s">
        <v>161</v>
      </c>
      <c r="L49" s="38"/>
      <c r="M49" s="51" t="s">
        <v>158</v>
      </c>
      <c r="N49" s="51" t="s">
        <v>55</v>
      </c>
      <c r="O49" s="36"/>
      <c r="P49" s="54">
        <f>IF([1]計算!Z16=0," ",[1]計算!Z16)</f>
        <v>23.520620000000005</v>
      </c>
      <c r="Q49" s="14" t="s">
        <v>16</v>
      </c>
      <c r="R49" s="4" t="s">
        <v>0</v>
      </c>
    </row>
    <row r="50" spans="1:18" ht="25.5" customHeight="1">
      <c r="A50" s="75"/>
      <c r="B50" s="89"/>
      <c r="C50" s="79"/>
      <c r="D50" s="82"/>
      <c r="E50" s="17" t="str">
        <f>IF(ISERROR(VLOOKUP(6,[1]作成!$H$552:$K$606,3,FALSE))," ",VLOOKUP(6,[1]作成!$H$552:$K$606,3,FALSE))</f>
        <v xml:space="preserve"> </v>
      </c>
      <c r="F50" s="17" t="str">
        <f>IF(ISERROR(VLOOKUP(7,[1]作成!$H$552:$K$606,3,FALSE))," ",VLOOKUP(7,[1]作成!$H$552:$K$606,3,FALSE))</f>
        <v xml:space="preserve"> </v>
      </c>
      <c r="G50" s="48" t="s">
        <v>60</v>
      </c>
      <c r="H50" s="41"/>
      <c r="I50" s="44"/>
      <c r="J50" s="49" t="s">
        <v>99</v>
      </c>
      <c r="K50" s="49" t="s">
        <v>93</v>
      </c>
      <c r="L50" s="44"/>
      <c r="M50" s="49" t="s">
        <v>135</v>
      </c>
      <c r="N50" s="42"/>
      <c r="O50" s="43"/>
      <c r="P50" s="83" t="str">
        <f>IF([1]人数!I22=0," ",[1]人数!I22)</f>
        <v xml:space="preserve"> </v>
      </c>
      <c r="Q50" s="84"/>
      <c r="R50" s="4" t="s">
        <v>0</v>
      </c>
    </row>
    <row r="51" spans="1:18" ht="25.5" customHeight="1">
      <c r="A51" s="73">
        <f>IF([1]人数!$F23=0," ",[1]人数!$F23)</f>
        <v>18</v>
      </c>
      <c r="B51" s="76" t="s">
        <v>17</v>
      </c>
      <c r="C51" s="77" t="str">
        <f>IF(ISERROR(VLOOKUP(1,[1]作成!$H$607:$K$661,3,FALSE))," ",VLOOKUP(1,[1]作成!$H$607:$K$661,3,FALSE))</f>
        <v>ミルクしょくパン</v>
      </c>
      <c r="D51" s="80" t="str">
        <f>IF(ISERROR(VLOOKUP(2,[1]作成!$H$607:$K$661,4,FALSE))," ",VLOOKUP(2,[1]作成!$H$607:$K$661,4,FALSE))</f>
        <v>牛乳</v>
      </c>
      <c r="E51" s="68" t="str">
        <f>IF(ISERROR(VLOOKUP(3,[1]作成!$H$607:$K$661,3,FALSE))," ",VLOOKUP(3,[1]作成!$H$607:$K$661,3,FALSE))</f>
        <v>ペスカトーレ</v>
      </c>
      <c r="F51" s="69"/>
      <c r="G51" s="33" t="s">
        <v>35</v>
      </c>
      <c r="H51" s="33" t="s">
        <v>87</v>
      </c>
      <c r="I51" s="36"/>
      <c r="J51" s="33" t="s">
        <v>42</v>
      </c>
      <c r="K51" s="33" t="s">
        <v>41</v>
      </c>
      <c r="L51" s="36"/>
      <c r="M51" s="33" t="s">
        <v>136</v>
      </c>
      <c r="N51" s="33" t="s">
        <v>32</v>
      </c>
      <c r="O51" s="36"/>
      <c r="P51" s="54">
        <f>IF([1]計算!U17=0," ",[1]計算!U17)</f>
        <v>612.05972000000031</v>
      </c>
      <c r="Q51" s="10" t="s">
        <v>18</v>
      </c>
      <c r="R51" s="4" t="s">
        <v>0</v>
      </c>
    </row>
    <row r="52" spans="1:18" ht="25.5" customHeight="1">
      <c r="A52" s="74"/>
      <c r="B52" s="76"/>
      <c r="C52" s="78"/>
      <c r="D52" s="81"/>
      <c r="E52" s="70" t="str">
        <f>IF(ISERROR(VLOOKUP(4,[1]作成!$H$607:$K$661,3,FALSE))," ",VLOOKUP(4,[1]作成!$H$607:$K$661,3,FALSE))</f>
        <v>ポトフ</v>
      </c>
      <c r="F52" s="71"/>
      <c r="G52" s="33" t="s">
        <v>33</v>
      </c>
      <c r="H52" s="33" t="s">
        <v>60</v>
      </c>
      <c r="I52" s="38"/>
      <c r="J52" s="33" t="s">
        <v>50</v>
      </c>
      <c r="K52" s="33" t="s">
        <v>49</v>
      </c>
      <c r="L52" s="36"/>
      <c r="M52" s="33" t="s">
        <v>129</v>
      </c>
      <c r="N52" s="33"/>
      <c r="O52" s="36"/>
      <c r="P52" s="54">
        <f>IF([1]計算!X17=0," ",[1]計算!X17)</f>
        <v>25.458792000000003</v>
      </c>
      <c r="Q52" s="14" t="s">
        <v>16</v>
      </c>
      <c r="R52" s="4" t="s">
        <v>0</v>
      </c>
    </row>
    <row r="53" spans="1:18" ht="25.5" customHeight="1">
      <c r="A53" s="74"/>
      <c r="B53" s="76"/>
      <c r="C53" s="78"/>
      <c r="D53" s="81"/>
      <c r="E53" s="70" t="str">
        <f>IF(ISERROR(VLOOKUP(5,[1]作成!$H$607:$K$661,3,FALSE))," ",VLOOKUP(5,[1]作成!$H$607:$K$661,3,FALSE))</f>
        <v>ヨーグルト</v>
      </c>
      <c r="F53" s="71"/>
      <c r="G53" s="33" t="s">
        <v>88</v>
      </c>
      <c r="H53" s="33" t="s">
        <v>147</v>
      </c>
      <c r="I53" s="38"/>
      <c r="J53" s="33" t="s">
        <v>51</v>
      </c>
      <c r="K53" s="33" t="s">
        <v>159</v>
      </c>
      <c r="L53" s="38"/>
      <c r="M53" s="33" t="s">
        <v>45</v>
      </c>
      <c r="N53" s="33"/>
      <c r="O53" s="36"/>
      <c r="P53" s="54">
        <f>IF([1]計算!Z17=0," ",[1]計算!Z17)</f>
        <v>17.377763999999999</v>
      </c>
      <c r="Q53" s="14" t="s">
        <v>16</v>
      </c>
      <c r="R53" s="4" t="s">
        <v>0</v>
      </c>
    </row>
    <row r="54" spans="1:18" ht="25.5" customHeight="1">
      <c r="A54" s="75"/>
      <c r="B54" s="76"/>
      <c r="C54" s="79"/>
      <c r="D54" s="82"/>
      <c r="E54" s="18" t="str">
        <f>IF(ISERROR(VLOOKUP(6,[1]作成!$H$607:$K$661,3,FALSE))," ",VLOOKUP(6,[1]作成!$H$607:$K$661,3,FALSE))</f>
        <v>チョコクリーム</v>
      </c>
      <c r="F54" s="19" t="str">
        <f>IF(ISERROR(VLOOKUP(7,[1]作成!$H$607:$K$661,3,FALSE))," ",VLOOKUP(7,[1]作成!$H$607:$K$661,3,FALSE))</f>
        <v xml:space="preserve"> </v>
      </c>
      <c r="G54" s="33" t="s">
        <v>89</v>
      </c>
      <c r="H54" s="33" t="s">
        <v>80</v>
      </c>
      <c r="I54" s="38"/>
      <c r="J54" s="33" t="s">
        <v>52</v>
      </c>
      <c r="K54" s="33" t="s">
        <v>57</v>
      </c>
      <c r="L54" s="38"/>
      <c r="M54" s="33" t="s">
        <v>46</v>
      </c>
      <c r="N54" s="39"/>
      <c r="O54" s="36"/>
      <c r="P54" s="83" t="str">
        <f>IF([1]人数!I23=0," ",[1]人数!I23)</f>
        <v xml:space="preserve"> </v>
      </c>
      <c r="Q54" s="84"/>
      <c r="R54" s="4" t="s">
        <v>0</v>
      </c>
    </row>
    <row r="55" spans="1:18" ht="25.5" customHeight="1">
      <c r="A55" s="73">
        <f>IF([1]人数!$F24=0," ",[1]人数!$F24)</f>
        <v>19</v>
      </c>
      <c r="B55" s="76" t="s">
        <v>19</v>
      </c>
      <c r="C55" s="77" t="str">
        <f>IF(ISERROR(VLOOKUP(1,[1]作成!$H$662:$K$716,3,FALSE))," ",VLOOKUP(1,[1]作成!$H$662:$K$716,3,FALSE))</f>
        <v>ごはん</v>
      </c>
      <c r="D55" s="80" t="str">
        <f>IF(ISERROR(VLOOKUP(2,[1]作成!$H$662:$K$716,4,FALSE))," ",VLOOKUP(2,[1]作成!$H$662:$K$716,4,FALSE))</f>
        <v>牛乳</v>
      </c>
      <c r="E55" s="68" t="str">
        <f>IF(ISERROR(VLOOKUP(3,[1]作成!$H$662:$K$716,3,FALSE))," ",VLOOKUP(3,[1]作成!$H$662:$K$716,3,FALSE))</f>
        <v>ちくわのアーモンドあげ</v>
      </c>
      <c r="F55" s="69"/>
      <c r="G55" s="55" t="s">
        <v>33</v>
      </c>
      <c r="H55" s="56" t="str">
        <f>[1]作成!BA56</f>
        <v xml:space="preserve"> </v>
      </c>
      <c r="I55" s="34"/>
      <c r="J55" s="56" t="s">
        <v>150</v>
      </c>
      <c r="K55" s="56" t="s">
        <v>51</v>
      </c>
      <c r="L55" s="47" t="s">
        <v>42</v>
      </c>
      <c r="M55" s="56" t="s">
        <v>62</v>
      </c>
      <c r="N55" s="56" t="s">
        <v>29</v>
      </c>
      <c r="O55" s="47" t="s">
        <v>55</v>
      </c>
      <c r="P55" s="54">
        <f>IF([1]計算!U18=0," ",[1]計算!U18)</f>
        <v>632.45100000000002</v>
      </c>
      <c r="Q55" s="10" t="s">
        <v>18</v>
      </c>
      <c r="R55" s="4" t="s">
        <v>0</v>
      </c>
    </row>
    <row r="56" spans="1:18" ht="25.5" customHeight="1">
      <c r="A56" s="74"/>
      <c r="B56" s="76"/>
      <c r="C56" s="78"/>
      <c r="D56" s="81"/>
      <c r="E56" s="70" t="str">
        <f>IF(ISERROR(VLOOKUP(4,[1]作成!$H$662:$K$716,3,FALSE))," ",VLOOKUP(4,[1]作成!$H$662:$K$716,3,FALSE))</f>
        <v>ブロッコリーのおかかあえ</v>
      </c>
      <c r="F56" s="71"/>
      <c r="G56" s="52" t="s">
        <v>91</v>
      </c>
      <c r="H56" s="37"/>
      <c r="I56" s="36"/>
      <c r="J56" s="51" t="s">
        <v>40</v>
      </c>
      <c r="K56" s="51" t="s">
        <v>163</v>
      </c>
      <c r="L56" s="50" t="s">
        <v>68</v>
      </c>
      <c r="M56" s="51" t="s">
        <v>27</v>
      </c>
      <c r="N56" s="51" t="s">
        <v>30</v>
      </c>
      <c r="O56" s="50" t="s">
        <v>63</v>
      </c>
      <c r="P56" s="54">
        <f>IF([1]計算!X18=0," ",[1]計算!X18)</f>
        <v>23.115900000000007</v>
      </c>
      <c r="Q56" s="14" t="s">
        <v>16</v>
      </c>
      <c r="R56" s="4" t="s">
        <v>0</v>
      </c>
    </row>
    <row r="57" spans="1:18" ht="25.5" customHeight="1">
      <c r="A57" s="74"/>
      <c r="B57" s="76"/>
      <c r="C57" s="78"/>
      <c r="D57" s="81"/>
      <c r="E57" s="70" t="str">
        <f>IF(ISERROR(VLOOKUP(5,[1]作成!$H$662:$K$716,3,FALSE))," ",VLOOKUP(5,[1]作成!$H$662:$K$716,3,FALSE))</f>
        <v>へいすけのにくどうふ</v>
      </c>
      <c r="F57" s="71"/>
      <c r="G57" s="52" t="s">
        <v>148</v>
      </c>
      <c r="H57" s="37"/>
      <c r="I57" s="36"/>
      <c r="J57" s="51" t="s">
        <v>93</v>
      </c>
      <c r="K57" s="51" t="s">
        <v>41</v>
      </c>
      <c r="L57" s="50" t="s">
        <v>57</v>
      </c>
      <c r="M57" s="51" t="s">
        <v>84</v>
      </c>
      <c r="N57" s="51" t="s">
        <v>76</v>
      </c>
      <c r="O57" s="36"/>
      <c r="P57" s="54">
        <f>IF([1]計算!Z18=0," ",[1]計算!Z18)</f>
        <v>17.950200000000002</v>
      </c>
      <c r="Q57" s="14" t="s">
        <v>16</v>
      </c>
      <c r="R57" s="4" t="s">
        <v>0</v>
      </c>
    </row>
    <row r="58" spans="1:18" ht="25.5" customHeight="1">
      <c r="A58" s="75"/>
      <c r="B58" s="76"/>
      <c r="C58" s="79"/>
      <c r="D58" s="82"/>
      <c r="E58" s="18" t="str">
        <f>IF(ISERROR(VLOOKUP(6,[1]作成!$H$662:$K$716,3,FALSE))," ",VLOOKUP(6,[1]作成!$H$662:$K$716,3,FALSE))</f>
        <v xml:space="preserve"> </v>
      </c>
      <c r="F58" s="19" t="str">
        <f>IF(ISERROR(VLOOKUP(7,[1]作成!$H$662:$K$716,3,FALSE))," ",VLOOKUP(7,[1]作成!$H$662:$K$716,3,FALSE))</f>
        <v xml:space="preserve"> </v>
      </c>
      <c r="G58" s="48" t="s">
        <v>34</v>
      </c>
      <c r="H58" s="41"/>
      <c r="I58" s="43"/>
      <c r="J58" s="49" t="s">
        <v>56</v>
      </c>
      <c r="K58" s="49" t="s">
        <v>67</v>
      </c>
      <c r="L58" s="44"/>
      <c r="M58" s="49" t="s">
        <v>75</v>
      </c>
      <c r="N58" s="49" t="s">
        <v>101</v>
      </c>
      <c r="O58" s="43"/>
      <c r="P58" s="83" t="s">
        <v>180</v>
      </c>
      <c r="Q58" s="84"/>
      <c r="R58" s="4" t="s">
        <v>0</v>
      </c>
    </row>
    <row r="59" spans="1:18" ht="25.5" customHeight="1">
      <c r="A59" s="73">
        <f>IF([1]人数!$F25=0," ",[1]人数!$F25)</f>
        <v>20</v>
      </c>
      <c r="B59" s="76" t="s">
        <v>20</v>
      </c>
      <c r="C59" s="77" t="str">
        <f>IF(ISERROR(VLOOKUP(1,[1]作成!$H$717:$K$771,3,FALSE))," ",VLOOKUP(1,[1]作成!$H$717:$K$771,3,FALSE))</f>
        <v>すしごはん</v>
      </c>
      <c r="D59" s="80" t="str">
        <f>IF(ISERROR(VLOOKUP(2,[1]作成!$H$717:$K$771,4,FALSE))," ",VLOOKUP(2,[1]作成!$H$717:$K$771,4,FALSE))</f>
        <v>牛乳</v>
      </c>
      <c r="E59" s="68" t="str">
        <f>IF(ISERROR(VLOOKUP(3,[1]作成!$H$717:$K$771,3,FALSE))," ",VLOOKUP(3,[1]作成!$H$717:$K$771,3,FALSE))</f>
        <v>さばそぼろどん</v>
      </c>
      <c r="F59" s="69"/>
      <c r="G59" s="33" t="s">
        <v>33</v>
      </c>
      <c r="H59" s="37"/>
      <c r="I59" s="38"/>
      <c r="J59" s="33" t="s">
        <v>56</v>
      </c>
      <c r="K59" s="33" t="s">
        <v>159</v>
      </c>
      <c r="L59" s="36"/>
      <c r="M59" s="33" t="s">
        <v>137</v>
      </c>
      <c r="N59" s="37" t="s">
        <v>138</v>
      </c>
      <c r="O59" s="36"/>
      <c r="P59" s="54">
        <f>IF([1]計算!U19=0," ",[1]計算!U19)</f>
        <v>657.67799999999988</v>
      </c>
      <c r="Q59" s="10" t="s">
        <v>18</v>
      </c>
      <c r="R59" s="4" t="s">
        <v>0</v>
      </c>
    </row>
    <row r="60" spans="1:18" ht="25.5" customHeight="1">
      <c r="A60" s="74"/>
      <c r="B60" s="76"/>
      <c r="C60" s="78"/>
      <c r="D60" s="81"/>
      <c r="E60" s="70" t="str">
        <f>IF(ISERROR(VLOOKUP(4,[1]作成!$H$717:$K$771,3,FALSE))," ",VLOOKUP(4,[1]作成!$H$717:$K$771,3,FALSE))</f>
        <v>かぼちゃのいとこに</v>
      </c>
      <c r="F60" s="71"/>
      <c r="G60" s="33" t="s">
        <v>149</v>
      </c>
      <c r="H60" s="37"/>
      <c r="I60" s="38"/>
      <c r="J60" s="33" t="s">
        <v>41</v>
      </c>
      <c r="K60" s="33" t="s">
        <v>68</v>
      </c>
      <c r="L60" s="36"/>
      <c r="M60" s="33" t="s">
        <v>29</v>
      </c>
      <c r="N60" s="37"/>
      <c r="O60" s="36"/>
      <c r="P60" s="54">
        <f>IF([1]計算!X19=0," ",[1]計算!X19)</f>
        <v>21.051100000000002</v>
      </c>
      <c r="Q60" s="14" t="s">
        <v>16</v>
      </c>
      <c r="R60" s="4" t="s">
        <v>0</v>
      </c>
    </row>
    <row r="61" spans="1:18" ht="25.5" customHeight="1">
      <c r="A61" s="74"/>
      <c r="B61" s="76"/>
      <c r="C61" s="78"/>
      <c r="D61" s="81"/>
      <c r="E61" s="70" t="str">
        <f>IF(ISERROR(VLOOKUP(5,[1]作成!$H$717:$K$771,3,FALSE))," ",VLOOKUP(5,[1]作成!$H$717:$K$771,3,FALSE))</f>
        <v>ゆずふうみじる</v>
      </c>
      <c r="F61" s="71"/>
      <c r="G61" s="33" t="s">
        <v>35</v>
      </c>
      <c r="H61" s="37"/>
      <c r="I61" s="38"/>
      <c r="J61" s="33" t="s">
        <v>85</v>
      </c>
      <c r="K61" s="33" t="s">
        <v>155</v>
      </c>
      <c r="L61" s="36"/>
      <c r="M61" s="33" t="s">
        <v>98</v>
      </c>
      <c r="N61" s="37"/>
      <c r="O61" s="36"/>
      <c r="P61" s="54">
        <f>IF([1]計算!Z19=0," ",[1]計算!Z19)</f>
        <v>21.105000000000004</v>
      </c>
      <c r="Q61" s="14" t="s">
        <v>16</v>
      </c>
      <c r="R61" s="4" t="s">
        <v>0</v>
      </c>
    </row>
    <row r="62" spans="1:18" ht="25.5" customHeight="1">
      <c r="A62" s="75"/>
      <c r="B62" s="76"/>
      <c r="C62" s="79"/>
      <c r="D62" s="82"/>
      <c r="E62" s="18" t="str">
        <f>IF(ISERROR(VLOOKUP(6,[1]作成!$H$717:$K$771,3,FALSE))," ",VLOOKUP(6,[1]作成!$H$717:$K$771,3,FALSE))</f>
        <v xml:space="preserve"> </v>
      </c>
      <c r="F62" s="19" t="str">
        <f>IF(ISERROR(VLOOKUP(7,[1]作成!$H$717:$K$771,3,FALSE))," ",VLOOKUP(7,[1]作成!$H$717:$K$771,3,FALSE))</f>
        <v xml:space="preserve"> </v>
      </c>
      <c r="G62" s="33" t="s">
        <v>60</v>
      </c>
      <c r="H62" s="37"/>
      <c r="I62" s="38"/>
      <c r="J62" s="33" t="s">
        <v>152</v>
      </c>
      <c r="K62" s="33" t="s">
        <v>156</v>
      </c>
      <c r="L62" s="36"/>
      <c r="M62" s="33" t="s">
        <v>30</v>
      </c>
      <c r="N62" s="37"/>
      <c r="O62" s="36"/>
      <c r="P62" s="83" t="s">
        <v>181</v>
      </c>
      <c r="Q62" s="84"/>
      <c r="R62" s="4" t="s">
        <v>0</v>
      </c>
    </row>
    <row r="63" spans="1:18" ht="25.5" customHeight="1">
      <c r="A63" s="73">
        <f>IF([1]人数!$F26=0," ",[1]人数!$F26)</f>
        <v>21</v>
      </c>
      <c r="B63" s="76" t="s">
        <v>21</v>
      </c>
      <c r="C63" s="77" t="str">
        <f>IF(ISERROR(VLOOKUP(1,[1]作成!$H$772:$K$826,3,FALSE))," ",VLOOKUP(1,[1]作成!$H$772:$K$826,3,FALSE))</f>
        <v>クリスマスピラフ</v>
      </c>
      <c r="D63" s="80" t="str">
        <f>IF(ISERROR(VLOOKUP(2,[1]作成!$H$772:$K$826,4,FALSE))," ",VLOOKUP(2,[1]作成!$H$772:$K$826,4,FALSE))</f>
        <v>牛乳</v>
      </c>
      <c r="E63" s="68" t="str">
        <f>IF(ISERROR(VLOOKUP(3,[1]作成!$H$772:$K$826,3,FALSE))," ",VLOOKUP(3,[1]作成!$H$772:$K$826,3,FALSE))</f>
        <v>サクサクチキン</v>
      </c>
      <c r="F63" s="69"/>
      <c r="G63" s="55" t="s">
        <v>33</v>
      </c>
      <c r="H63" s="35"/>
      <c r="I63" s="45"/>
      <c r="J63" s="56" t="s">
        <v>42</v>
      </c>
      <c r="K63" s="56" t="s">
        <v>41</v>
      </c>
      <c r="L63" s="34"/>
      <c r="M63" s="56" t="s">
        <v>139</v>
      </c>
      <c r="N63" s="56" t="s">
        <v>140</v>
      </c>
      <c r="O63" s="34" t="s">
        <v>178</v>
      </c>
      <c r="P63" s="54">
        <f>IF([1]計算!U20=0," ",[1]計算!U20)</f>
        <v>663.10670000000005</v>
      </c>
      <c r="Q63" s="10" t="s">
        <v>18</v>
      </c>
      <c r="R63" s="4" t="s">
        <v>116</v>
      </c>
    </row>
    <row r="64" spans="1:18" ht="25.5" customHeight="1">
      <c r="A64" s="74"/>
      <c r="B64" s="76"/>
      <c r="C64" s="78"/>
      <c r="D64" s="81"/>
      <c r="E64" s="70" t="str">
        <f>IF(ISERROR(VLOOKUP(4,[1]作成!$H$772:$K$826,3,FALSE))," ",VLOOKUP(4,[1]作成!$H$772:$K$826,3,FALSE))</f>
        <v>オニオンスープ</v>
      </c>
      <c r="F64" s="71"/>
      <c r="G64" s="52" t="s">
        <v>60</v>
      </c>
      <c r="H64" s="37"/>
      <c r="I64" s="38"/>
      <c r="J64" s="51" t="s">
        <v>58</v>
      </c>
      <c r="K64" s="51" t="s">
        <v>99</v>
      </c>
      <c r="L64" s="36"/>
      <c r="M64" s="51" t="s">
        <v>48</v>
      </c>
      <c r="N64" s="51" t="s">
        <v>28</v>
      </c>
      <c r="O64" s="36"/>
      <c r="P64" s="54">
        <f>IF([1]計算!X20=0," ",[1]計算!X20)</f>
        <v>25.073571000000005</v>
      </c>
      <c r="Q64" s="14" t="s">
        <v>124</v>
      </c>
      <c r="R64" s="4" t="s">
        <v>116</v>
      </c>
    </row>
    <row r="65" spans="1:18" ht="25.5" customHeight="1">
      <c r="A65" s="74"/>
      <c r="B65" s="76"/>
      <c r="C65" s="78"/>
      <c r="D65" s="81"/>
      <c r="E65" s="70" t="str">
        <f>IF(ISERROR(VLOOKUP(5,[1]作成!$H$772:$K$826,3,FALSE))," ",VLOOKUP(5,[1]作成!$H$772:$K$826,3,FALSE))</f>
        <v>クリスマスデザート</v>
      </c>
      <c r="F65" s="71"/>
      <c r="G65" s="52" t="s">
        <v>35</v>
      </c>
      <c r="H65" s="37"/>
      <c r="I65" s="38"/>
      <c r="J65" s="51" t="s">
        <v>85</v>
      </c>
      <c r="K65" s="51" t="s">
        <v>49</v>
      </c>
      <c r="L65" s="36"/>
      <c r="M65" s="51" t="s">
        <v>30</v>
      </c>
      <c r="N65" s="51" t="s">
        <v>29</v>
      </c>
      <c r="O65" s="36"/>
      <c r="P65" s="54">
        <f>IF([1]計算!Z20=0," ",[1]計算!Z20)</f>
        <v>21.272723000000006</v>
      </c>
      <c r="Q65" s="14" t="s">
        <v>124</v>
      </c>
      <c r="R65" s="4" t="s">
        <v>116</v>
      </c>
    </row>
    <row r="66" spans="1:18" ht="25.5" customHeight="1">
      <c r="A66" s="75"/>
      <c r="B66" s="76"/>
      <c r="C66" s="79"/>
      <c r="D66" s="82"/>
      <c r="E66" s="18" t="str">
        <f>IF(ISERROR(VLOOKUP(6,[1]作成!$H$772:$K$826,3,FALSE))," ",VLOOKUP(6,[1]作成!$H$772:$K$826,3,FALSE))</f>
        <v xml:space="preserve"> </v>
      </c>
      <c r="F66" s="19" t="str">
        <f>IF(ISERROR(VLOOKUP(7,[1]作成!$H$772:$K$826,3,FALSE))," ",VLOOKUP(7,[1]作成!$H$772:$K$826,3,FALSE))</f>
        <v xml:space="preserve"> </v>
      </c>
      <c r="G66" s="48" t="s">
        <v>54</v>
      </c>
      <c r="H66" s="41"/>
      <c r="I66" s="44"/>
      <c r="J66" s="49" t="s">
        <v>157</v>
      </c>
      <c r="K66" s="49" t="s">
        <v>69</v>
      </c>
      <c r="L66" s="44"/>
      <c r="M66" s="49" t="s">
        <v>27</v>
      </c>
      <c r="N66" s="138" t="s">
        <v>177</v>
      </c>
      <c r="O66" s="139"/>
      <c r="P66" s="83" t="s">
        <v>182</v>
      </c>
      <c r="Q66" s="84"/>
      <c r="R66" s="4" t="s">
        <v>0</v>
      </c>
    </row>
    <row r="67" spans="1:18" ht="17.25" hidden="1" customHeight="1">
      <c r="A67" s="73">
        <f>IF([1]人数!$F27=0," ",[1]人数!$F27)</f>
        <v>24</v>
      </c>
      <c r="B67" s="87" t="s">
        <v>14</v>
      </c>
      <c r="C67" s="77" t="str">
        <f>IF(ISERROR(VLOOKUP(1,[1]作成!$H$827:$K$881,3,FALSE))," ",VLOOKUP(1,[1]作成!$H$827:$K$881,3,FALSE))</f>
        <v xml:space="preserve"> </v>
      </c>
      <c r="D67" s="80" t="str">
        <f>IF(ISERROR(VLOOKUP(2,[1]作成!$H$827:$K$881,4,FALSE))," ",VLOOKUP(2,[1]作成!$H$827:$K$881,4,FALSE))</f>
        <v xml:space="preserve"> </v>
      </c>
      <c r="E67" s="68" t="str">
        <f>IF(ISERROR(VLOOKUP(3,[1]作成!$H$827:$K$881,3,FALSE))," ",VLOOKUP(3,[1]作成!$H$827:$K$881,3,FALSE))</f>
        <v xml:space="preserve"> </v>
      </c>
      <c r="F67" s="85"/>
      <c r="G67" s="7"/>
      <c r="H67" s="8"/>
      <c r="I67" s="9"/>
      <c r="J67" s="7"/>
      <c r="K67" s="8"/>
      <c r="L67" s="9"/>
      <c r="M67" s="8"/>
      <c r="N67" s="8"/>
      <c r="O67" s="9"/>
      <c r="P67" s="54" t="str">
        <f>IF([1]計算!U21=0," ",[1]計算!U21)</f>
        <v xml:space="preserve"> </v>
      </c>
      <c r="Q67" s="10" t="s">
        <v>117</v>
      </c>
    </row>
    <row r="68" spans="1:18" ht="17.25" hidden="1" customHeight="1">
      <c r="A68" s="74"/>
      <c r="B68" s="88"/>
      <c r="C68" s="78"/>
      <c r="D68" s="81"/>
      <c r="E68" s="70" t="str">
        <f>IF(ISERROR(VLOOKUP(4,[1]作成!$H$827:$K$881,3,FALSE))," ",VLOOKUP(4,[1]作成!$H$827:$K$881,3,FALSE))</f>
        <v xml:space="preserve"> </v>
      </c>
      <c r="F68" s="86"/>
      <c r="G68" s="11"/>
      <c r="H68" s="12"/>
      <c r="I68" s="13"/>
      <c r="J68" s="11"/>
      <c r="K68" s="12"/>
      <c r="L68" s="13"/>
      <c r="M68" s="12"/>
      <c r="N68" s="12"/>
      <c r="O68" s="13"/>
      <c r="P68" s="54" t="str">
        <f>IF([1]計算!X21=0," ",[1]計算!X21)</f>
        <v xml:space="preserve"> </v>
      </c>
      <c r="Q68" s="14" t="s">
        <v>16</v>
      </c>
    </row>
    <row r="69" spans="1:18" ht="17.25" hidden="1" customHeight="1">
      <c r="A69" s="74"/>
      <c r="B69" s="88"/>
      <c r="C69" s="78"/>
      <c r="D69" s="81"/>
      <c r="E69" s="70" t="str">
        <f>IF(ISERROR(VLOOKUP(5,[1]作成!$H$827:$K$881,3,FALSE))," ",VLOOKUP(5,[1]作成!$H$827:$K$881,3,FALSE))</f>
        <v xml:space="preserve"> </v>
      </c>
      <c r="F69" s="86"/>
      <c r="G69" s="11"/>
      <c r="H69" s="12"/>
      <c r="I69" s="13"/>
      <c r="J69" s="11"/>
      <c r="K69" s="12"/>
      <c r="L69" s="13"/>
      <c r="M69" s="12"/>
      <c r="N69" s="12"/>
      <c r="O69" s="13"/>
      <c r="P69" s="54" t="str">
        <f>IF([1]計算!Z21=0," ",[1]計算!Z21)</f>
        <v xml:space="preserve"> </v>
      </c>
      <c r="Q69" s="14" t="s">
        <v>106</v>
      </c>
    </row>
    <row r="70" spans="1:18" ht="17.25" hidden="1" customHeight="1">
      <c r="A70" s="75"/>
      <c r="B70" s="89"/>
      <c r="C70" s="79"/>
      <c r="D70" s="82"/>
      <c r="E70" s="17" t="str">
        <f>IF(ISERROR(VLOOKUP(6,[1]作成!$H$827:$K$881,3,FALSE))," ",VLOOKUP(6,[1]作成!$H$827:$K$881,3,FALSE))</f>
        <v xml:space="preserve"> </v>
      </c>
      <c r="F70" s="17" t="str">
        <f>IF(ISERROR(VLOOKUP(7,[1]作成!$H$827:$K$881,3,FALSE))," ",VLOOKUP(7,[1]作成!$H$827:$K$881,3,FALSE))</f>
        <v xml:space="preserve"> </v>
      </c>
      <c r="G70" s="20"/>
      <c r="H70" s="21"/>
      <c r="I70" s="23"/>
      <c r="J70" s="20"/>
      <c r="K70" s="21"/>
      <c r="L70" s="23"/>
      <c r="M70" s="21"/>
      <c r="N70" s="21"/>
      <c r="O70" s="23"/>
      <c r="P70" s="83" t="str">
        <f>IF([1]人数!I27=0," ",[1]人数!I27)</f>
        <v xml:space="preserve"> </v>
      </c>
      <c r="Q70" s="84"/>
    </row>
    <row r="71" spans="1:18" ht="17.25" hidden="1" customHeight="1">
      <c r="A71" s="73">
        <f>IF([1]人数!$F28=0," ",[1]人数!$F28)</f>
        <v>25</v>
      </c>
      <c r="B71" s="76" t="s">
        <v>17</v>
      </c>
      <c r="C71" s="77" t="str">
        <f>IF(ISERROR(VLOOKUP(1,[1]作成!$H$882:$K$936,3,FALSE))," ",VLOOKUP(1,[1]作成!$H$882:$K$936,3,FALSE))</f>
        <v xml:space="preserve"> </v>
      </c>
      <c r="D71" s="80" t="str">
        <f>IF(ISERROR(VLOOKUP(2,[1]作成!$H$882:$K$936,4,FALSE))," ",VLOOKUP(2,[1]作成!$H$882:$K$936,4,FALSE))</f>
        <v xml:space="preserve"> </v>
      </c>
      <c r="E71" s="68" t="str">
        <f>IF(ISERROR(VLOOKUP(3,[1]作成!$H$882:$K$936,3,FALSE))," ",VLOOKUP(3,[1]作成!$H$882:$K$936,3,FALSE))</f>
        <v xml:space="preserve"> </v>
      </c>
      <c r="F71" s="69"/>
      <c r="G71" s="11"/>
      <c r="H71" s="12"/>
      <c r="I71" s="13"/>
      <c r="J71" s="11"/>
      <c r="K71" s="12"/>
      <c r="L71" s="13"/>
      <c r="M71" s="7"/>
      <c r="N71" s="8"/>
      <c r="O71" s="9"/>
      <c r="P71" s="54" t="str">
        <f>IF([1]計算!U22=0," ",[1]計算!U22)</f>
        <v xml:space="preserve"> </v>
      </c>
      <c r="Q71" s="10" t="s">
        <v>108</v>
      </c>
    </row>
    <row r="72" spans="1:18" ht="17.25" hidden="1" customHeight="1">
      <c r="A72" s="74"/>
      <c r="B72" s="76"/>
      <c r="C72" s="78"/>
      <c r="D72" s="81"/>
      <c r="E72" s="70" t="str">
        <f>IF(ISERROR(VLOOKUP(4,[1]作成!$H$882:$K$936,3,FALSE))," ",VLOOKUP(4,[1]作成!$H$882:$K$936,3,FALSE))</f>
        <v xml:space="preserve"> </v>
      </c>
      <c r="F72" s="71"/>
      <c r="G72" s="11"/>
      <c r="H72" s="12"/>
      <c r="I72" s="15"/>
      <c r="J72" s="11"/>
      <c r="K72" s="12"/>
      <c r="L72" s="13"/>
      <c r="M72" s="11"/>
      <c r="N72" s="12"/>
      <c r="O72" s="13"/>
      <c r="P72" s="54" t="str">
        <f>IF([1]計算!X22=0," ",[1]計算!X22)</f>
        <v xml:space="preserve"> </v>
      </c>
      <c r="Q72" s="14" t="s">
        <v>120</v>
      </c>
    </row>
    <row r="73" spans="1:18" ht="17.25" hidden="1" customHeight="1">
      <c r="A73" s="74"/>
      <c r="B73" s="76"/>
      <c r="C73" s="78"/>
      <c r="D73" s="81"/>
      <c r="E73" s="70" t="str">
        <f>IF(ISERROR(VLOOKUP(5,[1]作成!$H$882:$K$936,3,FALSE))," ",VLOOKUP(5,[1]作成!$H$882:$K$936,3,FALSE))</f>
        <v xml:space="preserve"> </v>
      </c>
      <c r="F73" s="71"/>
      <c r="G73" s="11"/>
      <c r="H73" s="12"/>
      <c r="I73" s="15"/>
      <c r="J73" s="11"/>
      <c r="K73" s="12"/>
      <c r="L73" s="13"/>
      <c r="M73" s="11"/>
      <c r="N73" s="12"/>
      <c r="O73" s="13"/>
      <c r="P73" s="54" t="str">
        <f>IF([1]計算!Z22=0," ",[1]計算!Z22)</f>
        <v xml:space="preserve"> </v>
      </c>
      <c r="Q73" s="14" t="s">
        <v>120</v>
      </c>
    </row>
    <row r="74" spans="1:18" ht="17.25" hidden="1" customHeight="1">
      <c r="A74" s="75"/>
      <c r="B74" s="76"/>
      <c r="C74" s="79"/>
      <c r="D74" s="82"/>
      <c r="E74" s="18" t="str">
        <f>IF(ISERROR(VLOOKUP(6,[1]作成!$H$882:$K$936,3,FALSE))," ",VLOOKUP(6,[1]作成!$H$882:$K$936,3,FALSE))</f>
        <v xml:space="preserve"> </v>
      </c>
      <c r="F74" s="19" t="str">
        <f>IF(ISERROR(VLOOKUP(7,[1]作成!$H$882:$K$936,3,FALSE))," ",VLOOKUP(7,[1]作成!$H$882:$K$936,3,FALSE))</f>
        <v xml:space="preserve"> </v>
      </c>
      <c r="G74" s="20"/>
      <c r="H74" s="21"/>
      <c r="I74" s="24"/>
      <c r="J74" s="20"/>
      <c r="K74" s="21"/>
      <c r="L74" s="24"/>
      <c r="M74" s="20"/>
      <c r="N74" s="22"/>
      <c r="O74" s="23"/>
      <c r="P74" s="83" t="str">
        <f>IF([1]人数!I28=0," ",[1]人数!I28)</f>
        <v xml:space="preserve"> </v>
      </c>
      <c r="Q74" s="84"/>
    </row>
    <row r="75" spans="1:18" ht="17.25" hidden="1" customHeight="1">
      <c r="A75" s="73">
        <f>IF([1]人数!$F29=0," ",[1]人数!$F29)</f>
        <v>26</v>
      </c>
      <c r="B75" s="76" t="s">
        <v>19</v>
      </c>
      <c r="C75" s="77" t="str">
        <f>IF(ISERROR(VLOOKUP(1,[1]作成!$H$937:$K$991,3,FALSE))," ",VLOOKUP(1,[1]作成!$H$937:$K$991,3,FALSE))</f>
        <v xml:space="preserve"> </v>
      </c>
      <c r="D75" s="80" t="str">
        <f>IF(ISERROR(VLOOKUP(2,[1]作成!$H$937:$K$991,4,FALSE))," ",VLOOKUP(2,[1]作成!$H$937:$K$991,4,FALSE))</f>
        <v xml:space="preserve"> </v>
      </c>
      <c r="E75" s="68" t="str">
        <f>IF(ISERROR(VLOOKUP(3,[1]作成!$H$937:$K$991,3,FALSE))," ",VLOOKUP(3,[1]作成!$H$937:$K$991,3,FALSE))</f>
        <v xml:space="preserve"> </v>
      </c>
      <c r="F75" s="69"/>
      <c r="G75" s="7"/>
      <c r="H75" s="8"/>
      <c r="I75" s="9"/>
      <c r="J75" s="7"/>
      <c r="K75" s="8"/>
      <c r="L75" s="9"/>
      <c r="M75" s="7"/>
      <c r="N75" s="8"/>
      <c r="O75" s="9"/>
      <c r="P75" s="54" t="str">
        <f>IF([1]計算!U23=0," ",[1]計算!U23)</f>
        <v xml:space="preserve"> </v>
      </c>
      <c r="Q75" s="10" t="s">
        <v>108</v>
      </c>
    </row>
    <row r="76" spans="1:18" ht="17.25" hidden="1" customHeight="1">
      <c r="A76" s="74"/>
      <c r="B76" s="76"/>
      <c r="C76" s="78"/>
      <c r="D76" s="81"/>
      <c r="E76" s="70" t="str">
        <f>IF(ISERROR(VLOOKUP(4,[1]作成!$H$937:$K$991,3,FALSE))," ",VLOOKUP(4,[1]作成!$H$937:$K$991,3,FALSE))</f>
        <v xml:space="preserve"> </v>
      </c>
      <c r="F76" s="71"/>
      <c r="G76" s="11"/>
      <c r="H76" s="12"/>
      <c r="I76" s="13"/>
      <c r="J76" s="11"/>
      <c r="K76" s="12"/>
      <c r="L76" s="13"/>
      <c r="M76" s="11"/>
      <c r="N76" s="12"/>
      <c r="O76" s="13"/>
      <c r="P76" s="54" t="str">
        <f>IF([1]計算!X23=0," ",[1]計算!X23)</f>
        <v xml:space="preserve"> </v>
      </c>
      <c r="Q76" s="14" t="s">
        <v>120</v>
      </c>
    </row>
    <row r="77" spans="1:18" ht="17.25" hidden="1" customHeight="1">
      <c r="A77" s="74"/>
      <c r="B77" s="76"/>
      <c r="C77" s="78"/>
      <c r="D77" s="81"/>
      <c r="E77" s="70" t="str">
        <f>IF(ISERROR(VLOOKUP(5,[1]作成!$H$937:$K$991,3,FALSE))," ",VLOOKUP(5,[1]作成!$H$937:$K$991,3,FALSE))</f>
        <v xml:space="preserve"> </v>
      </c>
      <c r="F77" s="71"/>
      <c r="G77" s="11"/>
      <c r="H77" s="12"/>
      <c r="I77" s="13"/>
      <c r="J77" s="11"/>
      <c r="K77" s="12"/>
      <c r="L77" s="13"/>
      <c r="M77" s="11"/>
      <c r="N77" s="12"/>
      <c r="O77" s="13"/>
      <c r="P77" s="54" t="str">
        <f>IF([1]計算!Z23=0," ",[1]計算!Z23)</f>
        <v xml:space="preserve"> </v>
      </c>
      <c r="Q77" s="14" t="s">
        <v>120</v>
      </c>
    </row>
    <row r="78" spans="1:18" ht="17.25" hidden="1" customHeight="1">
      <c r="A78" s="75"/>
      <c r="B78" s="76"/>
      <c r="C78" s="79"/>
      <c r="D78" s="82"/>
      <c r="E78" s="18" t="str">
        <f>IF(ISERROR(VLOOKUP(6,[1]作成!$H$937:$K$991,3,FALSE))," ",VLOOKUP(6,[1]作成!$H$937:$K$991,3,FALSE))</f>
        <v xml:space="preserve"> </v>
      </c>
      <c r="F78" s="19" t="str">
        <f>IF(ISERROR(VLOOKUP(7,[1]作成!$H$937:$K$991,3,FALSE))," ",VLOOKUP(7,[1]作成!$H$937:$K$991,3,FALSE))</f>
        <v xml:space="preserve"> </v>
      </c>
      <c r="G78" s="20"/>
      <c r="H78" s="21"/>
      <c r="I78" s="23"/>
      <c r="J78" s="20"/>
      <c r="K78" s="21"/>
      <c r="L78" s="23"/>
      <c r="M78" s="20"/>
      <c r="N78" s="21"/>
      <c r="O78" s="23"/>
      <c r="P78" s="83" t="str">
        <f>IF([1]人数!I29=0," ",[1]人数!I29)</f>
        <v xml:space="preserve"> </v>
      </c>
      <c r="Q78" s="84"/>
    </row>
    <row r="79" spans="1:18" ht="17.25" hidden="1" customHeight="1">
      <c r="A79" s="73">
        <f>IF([1]人数!$F30=0," ",[1]人数!$F30)</f>
        <v>27</v>
      </c>
      <c r="B79" s="76" t="s">
        <v>20</v>
      </c>
      <c r="C79" s="77" t="str">
        <f>IF(ISERROR(VLOOKUP(1,[1]作成!$H$992:$K$1036,3,FALSE))," ",VLOOKUP(1,[1]作成!$H$992:$K$1036,3,FALSE))</f>
        <v xml:space="preserve"> </v>
      </c>
      <c r="D79" s="80" t="str">
        <f>IF(ISERROR(VLOOKUP(2,[1]作成!$H$992:$K$1046,4,FALSE))," ",VLOOKUP(2,[1]作成!$H$992:$K$1046,4,FALSE))</f>
        <v xml:space="preserve"> </v>
      </c>
      <c r="E79" s="68" t="str">
        <f>IF(ISERROR(VLOOKUP(3,[1]作成!$H$992:$K$1036,3,FALSE))," ",VLOOKUP(3,[1]作成!$H$992:$K$1036,3,FALSE))</f>
        <v xml:space="preserve"> </v>
      </c>
      <c r="F79" s="69"/>
      <c r="G79" s="7"/>
      <c r="H79" s="8"/>
      <c r="I79" s="9"/>
      <c r="J79" s="7"/>
      <c r="K79" s="8"/>
      <c r="L79" s="9"/>
      <c r="M79" s="7"/>
      <c r="N79" s="8"/>
      <c r="O79" s="9"/>
      <c r="P79" s="54" t="str">
        <f>IF([1]計算!U24=0," ",[1]計算!U24)</f>
        <v xml:space="preserve"> </v>
      </c>
      <c r="Q79" s="10" t="s">
        <v>123</v>
      </c>
    </row>
    <row r="80" spans="1:18" ht="17.25" hidden="1" customHeight="1">
      <c r="A80" s="74"/>
      <c r="B80" s="76"/>
      <c r="C80" s="78"/>
      <c r="D80" s="81"/>
      <c r="E80" s="70" t="str">
        <f>IF(ISERROR(VLOOKUP(4,[1]作成!$H$992:$K$1036,3,FALSE))," ",VLOOKUP(4,[1]作成!$H$992:$K$1036,3,FALSE))</f>
        <v xml:space="preserve"> </v>
      </c>
      <c r="F80" s="71"/>
      <c r="G80" s="11"/>
      <c r="H80" s="12"/>
      <c r="I80" s="13"/>
      <c r="J80" s="11"/>
      <c r="K80" s="12"/>
      <c r="L80" s="13"/>
      <c r="M80" s="11"/>
      <c r="N80" s="12"/>
      <c r="O80" s="13"/>
      <c r="P80" s="54" t="str">
        <f>IF([1]計算!X24=0," ",[1]計算!X24)</f>
        <v xml:space="preserve"> </v>
      </c>
      <c r="Q80" s="14" t="s">
        <v>122</v>
      </c>
    </row>
    <row r="81" spans="1:17" ht="17.25" hidden="1" customHeight="1">
      <c r="A81" s="74"/>
      <c r="B81" s="76"/>
      <c r="C81" s="78"/>
      <c r="D81" s="81"/>
      <c r="E81" s="70" t="str">
        <f>IF(ISERROR(VLOOKUP(5,[1]作成!$H$992:$K$1036,3,FALSE))," ",VLOOKUP(5,[1]作成!$H$992:$K$1036,3,FALSE))</f>
        <v xml:space="preserve"> </v>
      </c>
      <c r="F81" s="71"/>
      <c r="G81" s="11"/>
      <c r="H81" s="12"/>
      <c r="I81" s="13"/>
      <c r="J81" s="11"/>
      <c r="K81" s="12"/>
      <c r="L81" s="13"/>
      <c r="M81" s="11"/>
      <c r="N81" s="12"/>
      <c r="O81" s="13"/>
      <c r="P81" s="54" t="str">
        <f>IF([1]計算!Z24=0," ",[1]計算!Z24)</f>
        <v xml:space="preserve"> </v>
      </c>
      <c r="Q81" s="14" t="s">
        <v>114</v>
      </c>
    </row>
    <row r="82" spans="1:17" ht="17.25" hidden="1" customHeight="1">
      <c r="A82" s="75"/>
      <c r="B82" s="76"/>
      <c r="C82" s="79"/>
      <c r="D82" s="82"/>
      <c r="E82" s="18" t="str">
        <f>IF(ISERROR(VLOOKUP(6,[1]作成!$H$992:$K$1036,3,FALSE))," ",VLOOKUP(6,[1]作成!$H$992:$K$1036,3,FALSE))</f>
        <v xml:space="preserve"> </v>
      </c>
      <c r="F82" s="19" t="str">
        <f>IF(ISERROR(VLOOKUP(7,[1]作成!$H$992:$K$1036,3,FALSE))," ",VLOOKUP(7,[1]作成!$H$992:$K$1036,3,FALSE))</f>
        <v xml:space="preserve"> </v>
      </c>
      <c r="G82" s="20"/>
      <c r="H82" s="21"/>
      <c r="I82" s="23"/>
      <c r="J82" s="20"/>
      <c r="K82" s="21"/>
      <c r="L82" s="23"/>
      <c r="M82" s="20"/>
      <c r="N82" s="21"/>
      <c r="O82" s="23"/>
      <c r="P82" s="83" t="str">
        <f>IF([1]人数!I30=0," ",[1]人数!I30)</f>
        <v xml:space="preserve"> </v>
      </c>
      <c r="Q82" s="84"/>
    </row>
    <row r="83" spans="1:17" ht="17.25" hidden="1" customHeight="1">
      <c r="A83" s="73">
        <f>IF([1]人数!$F31=0," ",[1]人数!$F31)</f>
        <v>28</v>
      </c>
      <c r="B83" s="76" t="s">
        <v>21</v>
      </c>
      <c r="C83" s="77" t="str">
        <f>IF(ISERROR(VLOOKUP(1,[1]作成!$H$1037:$K$1101,3,FALSE))," ",VLOOKUP(1,[1]作成!$H$1037:$K$1101,3,FALSE))</f>
        <v xml:space="preserve"> </v>
      </c>
      <c r="D83" s="80" t="str">
        <f>IF(ISERROR(VLOOKUP(2,[1]作成!$H$1047:$K$1101,4,FALSE))," ",VLOOKUP(2,[1]作成!$H$1047:$K$1101,4,FALSE))</f>
        <v xml:space="preserve"> </v>
      </c>
      <c r="E83" s="68" t="str">
        <f>IF(ISERROR(VLOOKUP(3,[1]作成!$H$1037:$K$1101,3,FALSE))," ",VLOOKUP(3,[1]作成!$H$1037:$K$1101,3,FALSE))</f>
        <v xml:space="preserve"> </v>
      </c>
      <c r="F83" s="69"/>
      <c r="G83" s="7"/>
      <c r="H83" s="8"/>
      <c r="I83" s="9"/>
      <c r="J83" s="7"/>
      <c r="K83" s="8"/>
      <c r="L83" s="9"/>
      <c r="M83" s="7"/>
      <c r="N83" s="8"/>
      <c r="O83" s="9"/>
      <c r="P83" s="54" t="str">
        <f>IF([1]計算!U25=0," ",[1]計算!U25)</f>
        <v xml:space="preserve"> </v>
      </c>
      <c r="Q83" s="10" t="s">
        <v>125</v>
      </c>
    </row>
    <row r="84" spans="1:17" ht="17.25" hidden="1" customHeight="1">
      <c r="A84" s="74"/>
      <c r="B84" s="76"/>
      <c r="C84" s="78"/>
      <c r="D84" s="81"/>
      <c r="E84" s="70" t="str">
        <f>IF(ISERROR(VLOOKUP(4,[1]作成!$H$1037:$K$1101,3,FALSE))," ",VLOOKUP(4,[1]作成!$H$1037:$K$1101,3,FALSE))</f>
        <v xml:space="preserve"> </v>
      </c>
      <c r="F84" s="71"/>
      <c r="G84" s="11"/>
      <c r="H84" s="12"/>
      <c r="I84" s="13"/>
      <c r="J84" s="11"/>
      <c r="K84" s="12"/>
      <c r="L84" s="13"/>
      <c r="M84" s="11"/>
      <c r="N84" s="12"/>
      <c r="O84" s="13"/>
      <c r="P84" s="54" t="str">
        <f>IF([1]計算!X25=0," ",[1]計算!X25)</f>
        <v xml:space="preserve"> </v>
      </c>
      <c r="Q84" s="14" t="s">
        <v>124</v>
      </c>
    </row>
    <row r="85" spans="1:17" ht="17.25" hidden="1" customHeight="1">
      <c r="A85" s="74"/>
      <c r="B85" s="76"/>
      <c r="C85" s="78"/>
      <c r="D85" s="81"/>
      <c r="E85" s="70" t="str">
        <f>IF(ISERROR(VLOOKUP(5,[1]作成!$H$1037:$K$1101,3,FALSE))," ",VLOOKUP(5,[1]作成!$H$1037:$K$1101,3,FALSE))</f>
        <v xml:space="preserve"> </v>
      </c>
      <c r="F85" s="71"/>
      <c r="G85" s="11"/>
      <c r="H85" s="12"/>
      <c r="I85" s="13"/>
      <c r="J85" s="11"/>
      <c r="K85" s="12"/>
      <c r="L85" s="13"/>
      <c r="M85" s="11"/>
      <c r="N85" s="12"/>
      <c r="O85" s="13"/>
      <c r="P85" s="54" t="str">
        <f>IF([1]計算!Z25=0," ",[1]計算!Z25)</f>
        <v xml:space="preserve"> </v>
      </c>
      <c r="Q85" s="14" t="s">
        <v>122</v>
      </c>
    </row>
    <row r="86" spans="1:17" ht="17.25" hidden="1" customHeight="1">
      <c r="A86" s="75"/>
      <c r="B86" s="76"/>
      <c r="C86" s="79"/>
      <c r="D86" s="82"/>
      <c r="E86" s="18" t="str">
        <f>IF(ISERROR(VLOOKUP(6,[1]作成!$H$1037:$K$1101,3,FALSE))," ",VLOOKUP(6,[1]作成!$H$1037:$K$1101,3,FALSE))</f>
        <v xml:space="preserve"> </v>
      </c>
      <c r="F86" s="19" t="str">
        <f>IF(ISERROR(VLOOKUP(7,[1]作成!$H$1037:$K$1101,3,FALSE))," ",VLOOKUP(7,[1]作成!$H$1037:$K$1101,3,FALSE))</f>
        <v xml:space="preserve"> </v>
      </c>
      <c r="G86" s="20"/>
      <c r="H86" s="21"/>
      <c r="I86" s="23"/>
      <c r="J86" s="20"/>
      <c r="K86" s="21"/>
      <c r="L86" s="23"/>
      <c r="M86" s="20"/>
      <c r="N86" s="21"/>
      <c r="O86" s="23"/>
      <c r="P86" s="83" t="str">
        <f>IF([1]人数!I31=0," ",[1]人数!I31)</f>
        <v xml:space="preserve"> </v>
      </c>
      <c r="Q86" s="84"/>
    </row>
    <row r="87" spans="1:17" ht="17.25" hidden="1" customHeight="1">
      <c r="A87" s="73">
        <f>IF([1]人数!$F32=0," ",[1]人数!$F32)</f>
        <v>31</v>
      </c>
      <c r="B87" s="87" t="s">
        <v>14</v>
      </c>
      <c r="C87" s="77" t="str">
        <f>IF(ISERROR(VLOOKUP(1,[1]作成!$H$1102:$K$1156,3,FALSE))," ",VLOOKUP(1,[1]作成!$H$1102:$K$1156,3,FALSE))</f>
        <v xml:space="preserve"> </v>
      </c>
      <c r="D87" s="80" t="str">
        <f>IF(ISERROR(VLOOKUP(2,[1]作成!$H$1102:$K$1156,4,FALSE))," ",VLOOKUP(2,[1]作成!$H$1102:$K$1156,4,FALSE))</f>
        <v xml:space="preserve"> </v>
      </c>
      <c r="E87" s="68" t="str">
        <f>IF(ISERROR(VLOOKUP(3,[1]作成!$H$1102:$K$1156,3,FALSE))," ",VLOOKUP(3,[1]作成!$H$1102:$K$1156,3,FALSE))</f>
        <v xml:space="preserve"> </v>
      </c>
      <c r="F87" s="69"/>
      <c r="G87" s="7"/>
      <c r="H87" s="8"/>
      <c r="I87" s="9"/>
      <c r="J87" s="7"/>
      <c r="K87" s="8"/>
      <c r="L87" s="9"/>
      <c r="M87" s="7"/>
      <c r="N87" s="8"/>
      <c r="O87" s="9"/>
      <c r="P87" s="54" t="str">
        <f>IF([1]計算!U26=0," ",[1]計算!U26)</f>
        <v xml:space="preserve"> </v>
      </c>
      <c r="Q87" s="10" t="s">
        <v>117</v>
      </c>
    </row>
    <row r="88" spans="1:17" ht="17.25" hidden="1" customHeight="1">
      <c r="A88" s="74"/>
      <c r="B88" s="88"/>
      <c r="C88" s="78"/>
      <c r="D88" s="81"/>
      <c r="E88" s="70" t="str">
        <f>IF(ISERROR(VLOOKUP(4,[1]作成!$H$1102:$K$1156,3,FALSE))," ",VLOOKUP(4,[1]作成!$H$1102:$K$1156,3,FALSE))</f>
        <v xml:space="preserve"> </v>
      </c>
      <c r="F88" s="71"/>
      <c r="G88" s="11"/>
      <c r="H88" s="12"/>
      <c r="I88" s="13"/>
      <c r="J88" s="11"/>
      <c r="K88" s="12"/>
      <c r="L88" s="13"/>
      <c r="M88" s="11"/>
      <c r="N88" s="12"/>
      <c r="O88" s="13"/>
      <c r="P88" s="54" t="str">
        <f>IF([1]計算!X26=0," ",[1]計算!X26)</f>
        <v xml:space="preserve"> </v>
      </c>
      <c r="Q88" s="14" t="s">
        <v>106</v>
      </c>
    </row>
    <row r="89" spans="1:17" ht="17.25" hidden="1" customHeight="1">
      <c r="A89" s="74"/>
      <c r="B89" s="88"/>
      <c r="C89" s="78"/>
      <c r="D89" s="81"/>
      <c r="E89" s="70" t="str">
        <f>IF(ISERROR(VLOOKUP(5,[1]作成!$H$1102:$K$1156,3,FALSE))," ",VLOOKUP(5,[1]作成!$H$1102:$K$1156,3,FALSE))</f>
        <v xml:space="preserve"> </v>
      </c>
      <c r="F89" s="71"/>
      <c r="G89" s="11"/>
      <c r="H89" s="12"/>
      <c r="I89" s="13"/>
      <c r="J89" s="11"/>
      <c r="K89" s="12"/>
      <c r="L89" s="13"/>
      <c r="M89" s="11"/>
      <c r="N89" s="12"/>
      <c r="O89" s="13"/>
      <c r="P89" s="54" t="str">
        <f>IF([1]計算!Z26=0," ",[1]計算!Z26)</f>
        <v xml:space="preserve"> </v>
      </c>
      <c r="Q89" s="14" t="s">
        <v>106</v>
      </c>
    </row>
    <row r="90" spans="1:17" ht="17.25" hidden="1" customHeight="1">
      <c r="A90" s="75"/>
      <c r="B90" s="89"/>
      <c r="C90" s="79"/>
      <c r="D90" s="82"/>
      <c r="E90" s="17" t="str">
        <f>IF(ISERROR(VLOOKUP(6,[1]作成!$H$1102:$K$1156,3,FALSE))," ",VLOOKUP(6,[1]作成!$H$1102:$K$1156,3,FALSE))</f>
        <v xml:space="preserve"> </v>
      </c>
      <c r="F90" s="17" t="str">
        <f>IF(ISERROR(VLOOKUP(7,[1]作成!$H$1102:$K$1156,3,FALSE))," ",VLOOKUP(7,[1]作成!$H$1102:$K$1156,3,FALSE))</f>
        <v xml:space="preserve"> </v>
      </c>
      <c r="G90" s="20"/>
      <c r="H90" s="21"/>
      <c r="I90" s="23"/>
      <c r="J90" s="20"/>
      <c r="K90" s="21"/>
      <c r="L90" s="23"/>
      <c r="M90" s="20"/>
      <c r="N90" s="21"/>
      <c r="O90" s="23"/>
      <c r="P90" s="83" t="str">
        <f>IF([1]人数!I32=0," ",[1]人数!I32)</f>
        <v xml:space="preserve"> </v>
      </c>
      <c r="Q90" s="84"/>
    </row>
    <row r="91" spans="1:17" ht="17.25" hidden="1" customHeight="1">
      <c r="A91" s="73" t="str">
        <f>IF([1]人数!$F33=0," ",[1]人数!$F33)</f>
        <v xml:space="preserve"> </v>
      </c>
      <c r="B91" s="76" t="s">
        <v>17</v>
      </c>
      <c r="C91" s="77" t="str">
        <f>IF(ISERROR(VLOOKUP(1,[1]作成!$H$1157:$K$1211,3,FALSE))," ",VLOOKUP(1,[1]作成!$H$1157:$K$1211,3,FALSE))</f>
        <v xml:space="preserve"> </v>
      </c>
      <c r="D91" s="80" t="str">
        <f>IF(ISERROR(VLOOKUP(2,[1]作成!$H$1157:$K$1211,4,FALSE))," ",VLOOKUP(2,[1]作成!$H$1157:$K$1211,4,FALSE))</f>
        <v xml:space="preserve"> </v>
      </c>
      <c r="E91" s="68" t="str">
        <f>IF(ISERROR(VLOOKUP(3,[1]作成!$H$1157:$K$1211,3,FALSE))," ",VLOOKUP(3,[1]作成!$H$1157:$K$1211,3,FALSE))</f>
        <v xml:space="preserve"> </v>
      </c>
      <c r="F91" s="69"/>
      <c r="G91" s="7"/>
      <c r="H91" s="8"/>
      <c r="I91" s="9"/>
      <c r="J91" s="7"/>
      <c r="K91" s="8"/>
      <c r="L91" s="9"/>
      <c r="M91" s="7"/>
      <c r="N91" s="8"/>
      <c r="O91" s="9"/>
      <c r="P91" s="54" t="str">
        <f>IF([1]計算!U27=0," ",[1]計算!U27)</f>
        <v xml:space="preserve"> </v>
      </c>
      <c r="Q91" s="10" t="s">
        <v>108</v>
      </c>
    </row>
    <row r="92" spans="1:17" ht="17.25" hidden="1" customHeight="1">
      <c r="A92" s="74"/>
      <c r="B92" s="76"/>
      <c r="C92" s="78"/>
      <c r="D92" s="81"/>
      <c r="E92" s="70" t="str">
        <f>IF(ISERROR(VLOOKUP(4,[1]作成!$H$1157:$K$1211,3,FALSE))," ",VLOOKUP(4,[1]作成!$H$1157:$K$1211,3,FALSE))</f>
        <v xml:space="preserve"> </v>
      </c>
      <c r="F92" s="71"/>
      <c r="G92" s="11"/>
      <c r="H92" s="12"/>
      <c r="I92" s="13"/>
      <c r="J92" s="11"/>
      <c r="K92" s="12"/>
      <c r="L92" s="13"/>
      <c r="M92" s="11"/>
      <c r="N92" s="12"/>
      <c r="O92" s="13"/>
      <c r="P92" s="54" t="str">
        <f>IF([1]計算!X27=0," ",[1]計算!X27)</f>
        <v xml:space="preserve"> </v>
      </c>
      <c r="Q92" s="14" t="s">
        <v>124</v>
      </c>
    </row>
    <row r="93" spans="1:17" ht="17.25" hidden="1" customHeight="1">
      <c r="A93" s="74"/>
      <c r="B93" s="76"/>
      <c r="C93" s="78"/>
      <c r="D93" s="81"/>
      <c r="E93" s="70" t="str">
        <f>IF(ISERROR(VLOOKUP(5,[1]作成!$H$1157:$K$1211,3,FALSE))," ",VLOOKUP(5,[1]作成!$H$1157:$K$1211,3,FALSE))</f>
        <v xml:space="preserve"> </v>
      </c>
      <c r="F93" s="71"/>
      <c r="G93" s="11"/>
      <c r="H93" s="12"/>
      <c r="I93" s="13"/>
      <c r="J93" s="11"/>
      <c r="K93" s="12"/>
      <c r="L93" s="13"/>
      <c r="M93" s="11"/>
      <c r="N93" s="12"/>
      <c r="O93" s="13"/>
      <c r="P93" s="54" t="str">
        <f>IF([1]計算!Z27=0," ",[1]計算!Z27)</f>
        <v xml:space="preserve"> </v>
      </c>
      <c r="Q93" s="14" t="s">
        <v>120</v>
      </c>
    </row>
    <row r="94" spans="1:17" ht="17.25" hidden="1" customHeight="1">
      <c r="A94" s="75"/>
      <c r="B94" s="76"/>
      <c r="C94" s="79"/>
      <c r="D94" s="82"/>
      <c r="E94" s="18" t="str">
        <f>IF(ISERROR(VLOOKUP(6,[1]作成!$H$1157:$K$1211,3,FALSE))," ",VLOOKUP(6,[1]作成!$H$1157:$K$1211,3,FALSE))</f>
        <v xml:space="preserve"> </v>
      </c>
      <c r="F94" s="19" t="str">
        <f>IF(ISERROR(VLOOKUP(7,[1]作成!$H$1157:$K$1211,3,FALSE))," ",VLOOKUP(7,[1]作成!$H$1157:$K$1211,3,FALSE))</f>
        <v xml:space="preserve"> </v>
      </c>
      <c r="G94" s="20"/>
      <c r="H94" s="21"/>
      <c r="I94" s="23"/>
      <c r="J94" s="20"/>
      <c r="K94" s="21"/>
      <c r="L94" s="23"/>
      <c r="M94" s="20"/>
      <c r="N94" s="21"/>
      <c r="O94" s="23"/>
      <c r="P94" s="72" t="str">
        <f>IF([1]人数!I33=0," ",[1]人数!I33)</f>
        <v xml:space="preserve"> </v>
      </c>
      <c r="Q94" s="72"/>
    </row>
    <row r="95" spans="1:17" ht="17.25" hidden="1" customHeight="1">
      <c r="A95" s="73" t="str">
        <f>IF([1]人数!$F34=0," ",[1]人数!$F34)</f>
        <v xml:space="preserve"> </v>
      </c>
      <c r="B95" s="76" t="s">
        <v>19</v>
      </c>
      <c r="C95" s="77" t="str">
        <f>IF(ISERROR(VLOOKUP(1,[1]作成!$H$1212:$K$1266,3,FALSE))," ",VLOOKUP(1,[1]作成!$H$1212:$K$1266,3,FALSE))</f>
        <v xml:space="preserve"> </v>
      </c>
      <c r="D95" s="80" t="str">
        <f>IF(ISERROR(VLOOKUP(2,[1]作成!$H$1212:$K$1266,4,FALSE))," ",VLOOKUP(2,[1]作成!$H$1212:$K$1266,4,FALSE))</f>
        <v xml:space="preserve"> </v>
      </c>
      <c r="E95" s="68" t="str">
        <f>IF(ISERROR(VLOOKUP(3,[1]作成!$H$1212:$K$1266,3,FALSE))," ",VLOOKUP(3,[1]作成!$H$1212:$K$1266,3,FALSE))</f>
        <v xml:space="preserve"> </v>
      </c>
      <c r="F95" s="69"/>
      <c r="G95" s="7"/>
      <c r="H95" s="8"/>
      <c r="I95" s="9"/>
      <c r="J95" s="7"/>
      <c r="K95" s="8"/>
      <c r="L95" s="9"/>
      <c r="M95" s="7"/>
      <c r="N95" s="8"/>
      <c r="O95" s="9"/>
      <c r="P95" s="54" t="str">
        <f>IF([1]計算!U28=0," ",[1]計算!U28)</f>
        <v xml:space="preserve"> </v>
      </c>
      <c r="Q95" s="10" t="s">
        <v>108</v>
      </c>
    </row>
    <row r="96" spans="1:17" ht="17.25" hidden="1" customHeight="1">
      <c r="A96" s="74"/>
      <c r="B96" s="76"/>
      <c r="C96" s="78"/>
      <c r="D96" s="81"/>
      <c r="E96" s="70" t="str">
        <f>IF(ISERROR(VLOOKUP(4,[1]作成!$H$1212:$K$1266,3,FALSE))," ",VLOOKUP(4,[1]作成!$H$1212:$K$1266,3,FALSE))</f>
        <v xml:space="preserve"> </v>
      </c>
      <c r="F96" s="71"/>
      <c r="G96" s="11"/>
      <c r="H96" s="12"/>
      <c r="I96" s="13"/>
      <c r="J96" s="11"/>
      <c r="K96" s="12"/>
      <c r="L96" s="13"/>
      <c r="M96" s="11"/>
      <c r="N96" s="12"/>
      <c r="O96" s="13"/>
      <c r="P96" s="54" t="str">
        <f>IF([1]計算!X28=0," ",[1]計算!X28)</f>
        <v xml:space="preserve"> </v>
      </c>
      <c r="Q96" s="14" t="s">
        <v>120</v>
      </c>
    </row>
    <row r="97" spans="1:18" ht="17.25" hidden="1" customHeight="1">
      <c r="A97" s="74"/>
      <c r="B97" s="76"/>
      <c r="C97" s="78"/>
      <c r="D97" s="81"/>
      <c r="E97" s="70" t="str">
        <f>IF(ISERROR(VLOOKUP(5,[1]作成!$H$1212:$K$1266,3,FALSE))," ",VLOOKUP(5,[1]作成!$H$1212:$K$1266,3,FALSE))</f>
        <v xml:space="preserve"> </v>
      </c>
      <c r="F97" s="71"/>
      <c r="G97" s="11"/>
      <c r="H97" s="12"/>
      <c r="I97" s="13"/>
      <c r="J97" s="11"/>
      <c r="K97" s="12"/>
      <c r="L97" s="13"/>
      <c r="M97" s="11"/>
      <c r="N97" s="12"/>
      <c r="O97" s="13"/>
      <c r="P97" s="54" t="str">
        <f>IF([1]計算!Z28=0," ",[1]計算!Z28)</f>
        <v xml:space="preserve"> </v>
      </c>
      <c r="Q97" s="14" t="s">
        <v>120</v>
      </c>
    </row>
    <row r="98" spans="1:18" ht="17.25" hidden="1" customHeight="1">
      <c r="A98" s="75"/>
      <c r="B98" s="76"/>
      <c r="C98" s="79"/>
      <c r="D98" s="82"/>
      <c r="E98" s="18" t="str">
        <f>IF(ISERROR(VLOOKUP(6,[1]作成!$H$1212:$K$1266,3,FALSE))," ",VLOOKUP(6,[1]作成!$H$1212:$K$1266,3,FALSE))</f>
        <v xml:space="preserve"> </v>
      </c>
      <c r="F98" s="19" t="str">
        <f>IF(ISERROR(VLOOKUP(7,[1]作成!$H$1212:$K$1266,3,FALSE))," ",VLOOKUP(7,[1]作成!$H$1212:$K$1266,3,FALSE))</f>
        <v xml:space="preserve"> </v>
      </c>
      <c r="G98" s="20"/>
      <c r="H98" s="21"/>
      <c r="I98" s="23"/>
      <c r="J98" s="20"/>
      <c r="K98" s="21"/>
      <c r="L98" s="23"/>
      <c r="M98" s="20"/>
      <c r="N98" s="21"/>
      <c r="O98" s="23"/>
      <c r="P98" s="83" t="str">
        <f>IF([1]人数!I34=0," ",[1]人数!I34)</f>
        <v xml:space="preserve"> </v>
      </c>
      <c r="Q98" s="84"/>
    </row>
    <row r="99" spans="1:18" ht="17.25" hidden="1" customHeight="1">
      <c r="A99" s="73" t="str">
        <f>IF([1]人数!$F35=0," ",[1]人数!$F35)</f>
        <v xml:space="preserve"> </v>
      </c>
      <c r="B99" s="76" t="s">
        <v>20</v>
      </c>
      <c r="C99" s="77" t="str">
        <f>IF(ISERROR(VLOOKUP(1,[1]作成!$H$1267:$K$1321,3,FALSE))," ",VLOOKUP(1,[1]作成!$H$1267:$K$1321,3,FALSE))</f>
        <v xml:space="preserve"> </v>
      </c>
      <c r="D99" s="80" t="str">
        <f>IF(ISERROR(VLOOKUP(2,[1]作成!$H$1267:$K$1321,4,FALSE))," ",VLOOKUP(2,[1]作成!$H$1267:$K$1321,4,FALSE))</f>
        <v xml:space="preserve"> </v>
      </c>
      <c r="E99" s="68" t="str">
        <f>IF(ISERROR(VLOOKUP(3,[1]作成!$H$1267:$K$1321,3,FALSE))," ",VLOOKUP(3,[1]作成!$H$1267:$K$1321,3,FALSE))</f>
        <v xml:space="preserve"> </v>
      </c>
      <c r="F99" s="69"/>
      <c r="G99" s="7"/>
      <c r="H99" s="8"/>
      <c r="I99" s="9"/>
      <c r="J99" s="7"/>
      <c r="K99" s="8"/>
      <c r="L99" s="9"/>
      <c r="M99" s="7"/>
      <c r="N99" s="8"/>
      <c r="O99" s="9"/>
      <c r="P99" s="54" t="str">
        <f>IF([1]計算!U29=0," ",[1]計算!U29)</f>
        <v xml:space="preserve"> </v>
      </c>
      <c r="Q99" s="10" t="s">
        <v>108</v>
      </c>
    </row>
    <row r="100" spans="1:18" ht="17.25" hidden="1" customHeight="1">
      <c r="A100" s="74"/>
      <c r="B100" s="76"/>
      <c r="C100" s="78"/>
      <c r="D100" s="81"/>
      <c r="E100" s="70" t="str">
        <f>IF(ISERROR(VLOOKUP(4,[1]作成!$H$1267:$K$1321,3,FALSE))," ",VLOOKUP(4,[1]作成!$H$1267:$K$1321,3,FALSE))</f>
        <v xml:space="preserve"> </v>
      </c>
      <c r="F100" s="71"/>
      <c r="G100" s="11"/>
      <c r="H100" s="12"/>
      <c r="I100" s="13"/>
      <c r="J100" s="11"/>
      <c r="K100" s="12"/>
      <c r="L100" s="13"/>
      <c r="M100" s="11"/>
      <c r="N100" s="12"/>
      <c r="O100" s="13"/>
      <c r="P100" s="54" t="str">
        <f>IF([1]計算!X29=0," ",[1]計算!X29)</f>
        <v xml:space="preserve"> </v>
      </c>
      <c r="Q100" s="14" t="s">
        <v>114</v>
      </c>
    </row>
    <row r="101" spans="1:18" ht="17.25" hidden="1" customHeight="1">
      <c r="A101" s="74"/>
      <c r="B101" s="76"/>
      <c r="C101" s="78"/>
      <c r="D101" s="81"/>
      <c r="E101" s="70" t="str">
        <f>IF(ISERROR(VLOOKUP(5,[1]作成!$H$1267:$K$1321,3,FALSE))," ",VLOOKUP(5,[1]作成!$H$1267:$K$1321,3,FALSE))</f>
        <v xml:space="preserve"> </v>
      </c>
      <c r="F101" s="71"/>
      <c r="G101" s="11"/>
      <c r="H101" s="12"/>
      <c r="I101" s="13"/>
      <c r="J101" s="11"/>
      <c r="K101" s="12"/>
      <c r="L101" s="13"/>
      <c r="M101" s="11"/>
      <c r="N101" s="12"/>
      <c r="O101" s="13"/>
      <c r="P101" s="54" t="str">
        <f>IF([1]計算!Z29=0," ",[1]計算!Z29)</f>
        <v xml:space="preserve"> </v>
      </c>
      <c r="Q101" s="14" t="s">
        <v>120</v>
      </c>
    </row>
    <row r="102" spans="1:18" ht="17.25" hidden="1" customHeight="1">
      <c r="A102" s="75"/>
      <c r="B102" s="76"/>
      <c r="C102" s="79"/>
      <c r="D102" s="82"/>
      <c r="E102" s="18" t="str">
        <f>IF(ISERROR(VLOOKUP(6,[1]作成!$H$1267:$K$1321,3,FALSE))," ",VLOOKUP(6,[1]作成!$H$1267:$K$1321,3,FALSE))</f>
        <v xml:space="preserve"> </v>
      </c>
      <c r="F102" s="19" t="str">
        <f>IF(ISERROR(VLOOKUP(7,[1]作成!$H$1267:$K$1321,3,FALSE))," ",VLOOKUP(7,[1]作成!$H$1267:$K$1321,3,FALSE))</f>
        <v xml:space="preserve"> </v>
      </c>
      <c r="G102" s="20"/>
      <c r="H102" s="21"/>
      <c r="I102" s="23"/>
      <c r="J102" s="20"/>
      <c r="K102" s="21"/>
      <c r="L102" s="23"/>
      <c r="M102" s="20"/>
      <c r="N102" s="21"/>
      <c r="O102" s="23"/>
      <c r="P102" s="72" t="str">
        <f>IF([1]人数!I35=0," ",[1]人数!I35)</f>
        <v xml:space="preserve"> </v>
      </c>
      <c r="Q102" s="72"/>
    </row>
    <row r="103" spans="1:18" ht="17.25" hidden="1" customHeight="1">
      <c r="A103" s="73" t="str">
        <f>IF([1]人数!$F36=0," ",[1]人数!$F36)</f>
        <v xml:space="preserve"> </v>
      </c>
      <c r="B103" s="87" t="s">
        <v>21</v>
      </c>
      <c r="C103" s="77" t="str">
        <f>IF(ISERROR(VLOOKUP(1,[1]作成!$H$1322:$K$1376,3,FALSE))," ",VLOOKUP(1,[1]作成!$H$1322:$K$1376,3,FALSE))</f>
        <v xml:space="preserve"> </v>
      </c>
      <c r="D103" s="80" t="str">
        <f>IF(ISERROR(VLOOKUP(2,[1]作成!$H$1322:$K$1376,4,FALSE))," ",VLOOKUP(2,[1]作成!$H$1322:$K$1376,4,FALSE))</f>
        <v xml:space="preserve"> </v>
      </c>
      <c r="E103" s="68" t="str">
        <f>IF(ISERROR(VLOOKUP(3,[1]作成!$H$1322:$K$1376,3,FALSE))," ",VLOOKUP(3,[1]作成!$H$1322:$K$1376,3,FALSE))</f>
        <v xml:space="preserve"> </v>
      </c>
      <c r="F103" s="69"/>
      <c r="G103" s="26"/>
      <c r="H103" s="16"/>
      <c r="I103" s="15"/>
      <c r="J103" s="26"/>
      <c r="K103" s="16"/>
      <c r="L103" s="15"/>
      <c r="M103" s="26"/>
      <c r="N103" s="16"/>
      <c r="O103" s="15"/>
      <c r="P103" s="54" t="str">
        <f>IF([1]計算!U30=0," ",[1]計算!U30)</f>
        <v xml:space="preserve"> </v>
      </c>
      <c r="Q103" s="10" t="s">
        <v>108</v>
      </c>
    </row>
    <row r="104" spans="1:18" ht="17.25" hidden="1" customHeight="1">
      <c r="A104" s="74"/>
      <c r="B104" s="88"/>
      <c r="C104" s="78"/>
      <c r="D104" s="81"/>
      <c r="E104" s="70" t="str">
        <f>IF(ISERROR(VLOOKUP(4,[1]作成!$H$1322:$K$1376,3,FALSE))," ",VLOOKUP(4,[1]作成!$H$1322:$K$1376,3,FALSE))</f>
        <v xml:space="preserve"> </v>
      </c>
      <c r="F104" s="71"/>
      <c r="G104" s="26"/>
      <c r="H104" s="16"/>
      <c r="I104" s="15"/>
      <c r="J104" s="26"/>
      <c r="K104" s="16"/>
      <c r="L104" s="15"/>
      <c r="M104" s="26"/>
      <c r="N104" s="16"/>
      <c r="O104" s="15"/>
      <c r="P104" s="54" t="str">
        <f>IF([1]計算!X30=0," ",[1]計算!X30)</f>
        <v xml:space="preserve"> </v>
      </c>
      <c r="Q104" s="14" t="s">
        <v>120</v>
      </c>
    </row>
    <row r="105" spans="1:18" ht="17.25" hidden="1" customHeight="1">
      <c r="A105" s="74"/>
      <c r="B105" s="88"/>
      <c r="C105" s="78"/>
      <c r="D105" s="81"/>
      <c r="E105" s="70" t="str">
        <f>IF(ISERROR(VLOOKUP(5,[1]作成!$H$1322:$K$1376,3,FALSE))," ",VLOOKUP(5,[1]作成!$H$1322:$K$1376,3,FALSE))</f>
        <v xml:space="preserve"> </v>
      </c>
      <c r="F105" s="71"/>
      <c r="G105" s="26"/>
      <c r="H105" s="16"/>
      <c r="I105" s="15"/>
      <c r="J105" s="26"/>
      <c r="K105" s="16"/>
      <c r="L105" s="15"/>
      <c r="M105" s="26"/>
      <c r="N105" s="16"/>
      <c r="O105" s="15"/>
      <c r="P105" s="54" t="str">
        <f>IF([1]計算!Z30=0," ",[1]計算!Z30)</f>
        <v xml:space="preserve"> </v>
      </c>
      <c r="Q105" s="14" t="s">
        <v>124</v>
      </c>
    </row>
    <row r="106" spans="1:18" ht="17.25" hidden="1" customHeight="1">
      <c r="A106" s="75"/>
      <c r="B106" s="89"/>
      <c r="C106" s="79"/>
      <c r="D106" s="82"/>
      <c r="E106" s="18" t="str">
        <f>IF(ISERROR(VLOOKUP(6,[1]作成!$H$1322:$K$1376,3,FALSE))," ",VLOOKUP(6,[1]作成!$H$1322:$K$1376,3,FALSE))</f>
        <v xml:space="preserve"> </v>
      </c>
      <c r="F106" s="19" t="str">
        <f>IF(ISERROR(VLOOKUP(7,[1]作成!$H$1322:$K$1376,3,FALSE))," ",VLOOKUP(7,[1]作成!$H$1322:$K$1376,3,FALSE))</f>
        <v xml:space="preserve"> </v>
      </c>
      <c r="G106" s="27"/>
      <c r="H106" s="22"/>
      <c r="I106" s="24"/>
      <c r="J106" s="27"/>
      <c r="K106" s="22"/>
      <c r="L106" s="24"/>
      <c r="M106" s="27"/>
      <c r="N106" s="22"/>
      <c r="O106" s="24"/>
      <c r="P106" s="72" t="str">
        <f>IF([1]人数!I36=0," ",[1]人数!I36)</f>
        <v xml:space="preserve"> </v>
      </c>
      <c r="Q106" s="72"/>
    </row>
    <row r="107" spans="1:18" ht="17.25" hidden="1" customHeight="1">
      <c r="A107" s="73" t="str">
        <f>IF([1]人数!$F37=0," ",[1]人数!$F37)</f>
        <v xml:space="preserve"> </v>
      </c>
      <c r="B107" s="87" t="s">
        <v>14</v>
      </c>
      <c r="C107" s="77" t="str">
        <f>IF(ISERROR(VLOOKUP(1,[1]作成!$H$1331:$K$1377,3,FALSE))," ",VLOOKUP(1,[1]作成!$H$1331:$K$1377,3,FALSE))</f>
        <v xml:space="preserve"> </v>
      </c>
      <c r="D107" s="80" t="str">
        <f>IF(ISERROR(VLOOKUP(2,[1]作成!$H$1377:$K$1431,4,FALSE))," ",VLOOKUP(2,[1]作成!$H$1377:$K$1431,4,FALSE))</f>
        <v xml:space="preserve"> </v>
      </c>
      <c r="E107" s="68" t="str">
        <f>IF(ISERROR(VLOOKUP(3,[1]作成!$H$1331:$K$1377,3,FALSE))," ",VLOOKUP(3,[1]作成!$H$1331:$K$1377,3,FALSE))</f>
        <v xml:space="preserve"> </v>
      </c>
      <c r="F107" s="69"/>
      <c r="G107" s="28"/>
      <c r="H107" s="29"/>
      <c r="I107" s="25"/>
      <c r="J107" s="28"/>
      <c r="K107" s="29"/>
      <c r="L107" s="25"/>
      <c r="M107" s="28"/>
      <c r="N107" s="29"/>
      <c r="O107" s="25"/>
      <c r="P107" s="54" t="str">
        <f>IF([1]計算!U31=0," ",[1]計算!U31)</f>
        <v xml:space="preserve"> </v>
      </c>
      <c r="Q107" s="10" t="s">
        <v>117</v>
      </c>
    </row>
    <row r="108" spans="1:18" ht="17.25" hidden="1" customHeight="1">
      <c r="A108" s="74"/>
      <c r="B108" s="88"/>
      <c r="C108" s="78"/>
      <c r="D108" s="81"/>
      <c r="E108" s="70" t="str">
        <f>IF(ISERROR(VLOOKUP(4,[1]作成!$H$1331:$K$1377,3,FALSE))," ",VLOOKUP(4,[1]作成!$H$1331:$K$1377,3,FALSE))</f>
        <v xml:space="preserve"> </v>
      </c>
      <c r="F108" s="71"/>
      <c r="G108" s="26"/>
      <c r="H108" s="16"/>
      <c r="I108" s="15"/>
      <c r="J108" s="26"/>
      <c r="K108" s="16"/>
      <c r="L108" s="15"/>
      <c r="M108" s="26"/>
      <c r="N108" s="16"/>
      <c r="O108" s="15"/>
      <c r="P108" s="54" t="str">
        <f>IF([1]計算!X31=0," ",[1]計算!X31)</f>
        <v xml:space="preserve"> </v>
      </c>
      <c r="Q108" s="14" t="s">
        <v>106</v>
      </c>
    </row>
    <row r="109" spans="1:18" ht="17.25" hidden="1" customHeight="1">
      <c r="A109" s="74"/>
      <c r="B109" s="88"/>
      <c r="C109" s="78"/>
      <c r="D109" s="81"/>
      <c r="E109" s="70" t="str">
        <f>IF(ISERROR(VLOOKUP(5,[1]作成!$H$1331:$K$1377,3,FALSE))," ",VLOOKUP(5,[1]作成!$H$1331:$K$1377,3,FALSE))</f>
        <v xml:space="preserve"> </v>
      </c>
      <c r="F109" s="71"/>
      <c r="G109" s="26"/>
      <c r="H109" s="16"/>
      <c r="I109" s="15"/>
      <c r="J109" s="26"/>
      <c r="K109" s="16"/>
      <c r="L109" s="15"/>
      <c r="M109" s="26"/>
      <c r="N109" s="16"/>
      <c r="O109" s="15"/>
      <c r="P109" s="54" t="str">
        <f>IF([1]計算!Z31=0," ",[1]計算!Z31)</f>
        <v xml:space="preserve"> </v>
      </c>
      <c r="Q109" s="14" t="s">
        <v>106</v>
      </c>
    </row>
    <row r="110" spans="1:18" ht="17.25" hidden="1" customHeight="1">
      <c r="A110" s="75"/>
      <c r="B110" s="89"/>
      <c r="C110" s="79"/>
      <c r="D110" s="82"/>
      <c r="E110" s="18" t="str">
        <f>IF(ISERROR(VLOOKUP(6,[1]作成!$H$1331:$K$1377,3,FALSE))," ",VLOOKUP(6,[1]作成!$H$1331:$K$1377,3,FALSE))</f>
        <v xml:space="preserve"> </v>
      </c>
      <c r="F110" s="19" t="str">
        <f>IF(ISERROR(VLOOKUP(7,[1]作成!$H$1331:$K$1377,3,FALSE))," ",VLOOKUP(7,[1]作成!$H$1331:$K$1377,3,FALSE))</f>
        <v xml:space="preserve"> </v>
      </c>
      <c r="G110" s="27"/>
      <c r="H110" s="22"/>
      <c r="I110" s="24"/>
      <c r="J110" s="27"/>
      <c r="K110" s="22"/>
      <c r="L110" s="24"/>
      <c r="M110" s="27"/>
      <c r="N110" s="22"/>
      <c r="O110" s="24"/>
      <c r="P110" s="72" t="str">
        <f>IF([1]人数!I37=0," ",[1]人数!I37)</f>
        <v xml:space="preserve"> </v>
      </c>
      <c r="Q110" s="72"/>
    </row>
    <row r="111" spans="1:18" ht="17.25" customHeight="1">
      <c r="A111" s="53"/>
      <c r="B111" s="64"/>
      <c r="C111" s="65"/>
      <c r="D111" s="66"/>
      <c r="E111" s="32"/>
      <c r="F111" s="32"/>
      <c r="G111" s="16"/>
      <c r="H111" s="16"/>
      <c r="I111" s="16"/>
      <c r="J111" s="16"/>
      <c r="K111" s="16"/>
      <c r="L111" s="16"/>
      <c r="M111" s="16"/>
      <c r="N111" s="16"/>
      <c r="O111" s="16"/>
      <c r="P111" s="67"/>
      <c r="Q111" s="67"/>
    </row>
    <row r="112" spans="1:18" ht="15.95" customHeight="1">
      <c r="A112" s="4"/>
      <c r="B112" s="4" t="s">
        <v>22</v>
      </c>
      <c r="C112" s="30"/>
      <c r="D112" s="4"/>
      <c r="E112" s="4"/>
      <c r="F112" s="4"/>
      <c r="P112" s="4"/>
      <c r="Q112" s="4"/>
      <c r="R112" s="4" t="s">
        <v>119</v>
      </c>
    </row>
    <row r="113" spans="1:18" ht="15.95" customHeight="1">
      <c r="A113" s="4"/>
      <c r="B113" s="4" t="s">
        <v>23</v>
      </c>
      <c r="C113" s="30"/>
      <c r="D113" s="4"/>
      <c r="E113" s="4"/>
      <c r="F113" s="4"/>
      <c r="L113" s="3" t="s">
        <v>24</v>
      </c>
      <c r="M113" s="1"/>
      <c r="N113" s="3"/>
      <c r="P113" s="4"/>
      <c r="Q113" s="4"/>
      <c r="R113" s="4" t="s">
        <v>116</v>
      </c>
    </row>
    <row r="114" spans="1:18" ht="15.95" customHeight="1">
      <c r="A114" s="4"/>
      <c r="B114" s="4" t="s">
        <v>25</v>
      </c>
      <c r="C114" s="30"/>
      <c r="D114" s="4"/>
      <c r="E114" s="4"/>
      <c r="F114" s="4"/>
      <c r="P114" s="4"/>
      <c r="Q114" s="4"/>
      <c r="R114" s="4" t="s">
        <v>119</v>
      </c>
    </row>
    <row r="115" spans="1:18" ht="15.95" customHeight="1">
      <c r="A115" s="4"/>
      <c r="B115" s="4"/>
      <c r="C115" s="30"/>
      <c r="D115" s="4"/>
      <c r="E115" s="4"/>
      <c r="F115" s="4"/>
      <c r="P115" s="4"/>
      <c r="Q115" s="4"/>
      <c r="R115" s="4" t="s">
        <v>119</v>
      </c>
    </row>
    <row r="116" spans="1:18" ht="15.95" customHeight="1">
      <c r="A116" s="4"/>
      <c r="B116" s="4"/>
      <c r="C116" s="30"/>
      <c r="D116" s="4"/>
      <c r="E116" s="4"/>
      <c r="F116" s="4"/>
      <c r="P116" s="4"/>
      <c r="Q116" s="4"/>
    </row>
    <row r="117" spans="1:18" ht="15.95" customHeight="1">
      <c r="A117" s="4"/>
      <c r="B117" s="4"/>
      <c r="C117" s="30"/>
      <c r="D117" s="4"/>
      <c r="E117" s="4"/>
      <c r="F117" s="4"/>
      <c r="P117" s="4"/>
      <c r="Q117" s="4"/>
    </row>
    <row r="118" spans="1:18" ht="15.95" customHeight="1">
      <c r="A118" s="4"/>
      <c r="B118" s="4"/>
      <c r="C118" s="30"/>
      <c r="D118" s="4"/>
      <c r="E118" s="4"/>
      <c r="F118" s="4"/>
      <c r="P118" s="4"/>
      <c r="Q118" s="4"/>
    </row>
    <row r="119" spans="1:18" ht="15.95" customHeight="1">
      <c r="A119" s="4"/>
      <c r="B119" s="4"/>
      <c r="C119" s="30"/>
      <c r="D119" s="4"/>
      <c r="E119" s="4"/>
      <c r="F119" s="4"/>
      <c r="P119" s="4"/>
      <c r="Q119" s="4"/>
    </row>
    <row r="120" spans="1:18" ht="15.95" customHeight="1">
      <c r="A120" s="4"/>
      <c r="B120" s="4"/>
      <c r="C120" s="30"/>
      <c r="D120" s="4"/>
      <c r="E120" s="4"/>
      <c r="F120" s="4"/>
      <c r="P120" s="4"/>
      <c r="Q120" s="4"/>
    </row>
    <row r="121" spans="1:18" ht="15.95" customHeight="1">
      <c r="A121" s="4"/>
      <c r="B121" s="4"/>
      <c r="C121" s="30"/>
      <c r="D121" s="4"/>
      <c r="E121" s="4"/>
      <c r="F121" s="4"/>
      <c r="P121" s="4"/>
      <c r="Q121" s="4"/>
    </row>
    <row r="122" spans="1:18" ht="15.95" customHeight="1">
      <c r="A122" s="4"/>
      <c r="B122" s="4"/>
      <c r="C122" s="30"/>
      <c r="D122" s="4"/>
      <c r="E122" s="4"/>
      <c r="F122" s="4"/>
      <c r="P122" s="4"/>
      <c r="Q122" s="4"/>
    </row>
    <row r="123" spans="1:18" ht="15.95" customHeight="1">
      <c r="A123" s="4"/>
      <c r="B123" s="4"/>
      <c r="C123" s="30"/>
      <c r="D123" s="4"/>
      <c r="E123" s="4"/>
      <c r="F123" s="4"/>
      <c r="P123" s="4"/>
      <c r="Q123" s="4"/>
    </row>
    <row r="124" spans="1:18" ht="15.95" customHeight="1">
      <c r="A124" s="4"/>
      <c r="B124" s="4"/>
      <c r="C124" s="30"/>
      <c r="D124" s="4"/>
      <c r="E124" s="4"/>
      <c r="F124" s="4"/>
      <c r="P124" s="4"/>
      <c r="Q124" s="4"/>
    </row>
    <row r="125" spans="1:18" ht="15.95" customHeight="1">
      <c r="A125" s="4"/>
      <c r="B125" s="4"/>
      <c r="C125" s="30"/>
      <c r="D125" s="4"/>
      <c r="E125" s="4"/>
      <c r="F125" s="4"/>
      <c r="P125" s="4"/>
      <c r="Q125" s="4"/>
    </row>
    <row r="126" spans="1:18" ht="15.95" customHeight="1">
      <c r="A126" s="4"/>
      <c r="B126" s="4"/>
      <c r="C126" s="30"/>
      <c r="D126" s="4"/>
      <c r="E126" s="4"/>
      <c r="F126" s="4"/>
      <c r="P126" s="4"/>
      <c r="Q126" s="4"/>
    </row>
    <row r="127" spans="1:18" ht="15.95" customHeight="1">
      <c r="A127" s="4"/>
      <c r="B127" s="4"/>
      <c r="C127" s="30"/>
      <c r="D127" s="4"/>
      <c r="E127" s="4"/>
      <c r="F127" s="4"/>
      <c r="P127" s="4"/>
      <c r="Q127" s="4"/>
    </row>
    <row r="128" spans="1:18" ht="15.95" customHeight="1">
      <c r="A128" s="4"/>
      <c r="B128" s="4"/>
      <c r="C128" s="30"/>
      <c r="D128" s="4"/>
      <c r="E128" s="4"/>
      <c r="F128" s="4"/>
      <c r="P128" s="4"/>
      <c r="Q128" s="4"/>
    </row>
    <row r="129" spans="1:17" ht="15.95" customHeight="1">
      <c r="A129" s="4"/>
      <c r="B129" s="4"/>
      <c r="C129" s="30"/>
      <c r="D129" s="4"/>
      <c r="E129" s="4"/>
      <c r="F129" s="4"/>
      <c r="P129" s="4"/>
      <c r="Q129" s="4"/>
    </row>
    <row r="130" spans="1:17" ht="15.95" customHeight="1">
      <c r="A130" s="4"/>
      <c r="B130" s="4"/>
      <c r="C130" s="30"/>
      <c r="D130" s="4"/>
      <c r="E130" s="4"/>
      <c r="F130" s="4"/>
      <c r="P130" s="4"/>
      <c r="Q130" s="4"/>
    </row>
    <row r="131" spans="1:17" ht="15.95" customHeight="1">
      <c r="A131" s="4"/>
      <c r="B131" s="4"/>
      <c r="C131" s="30"/>
      <c r="D131" s="4"/>
      <c r="E131" s="4"/>
      <c r="F131" s="4"/>
      <c r="P131" s="4"/>
      <c r="Q131" s="4"/>
    </row>
    <row r="132" spans="1:17" ht="15.95" customHeight="1">
      <c r="A132" s="4"/>
      <c r="B132" s="4"/>
      <c r="C132" s="30"/>
      <c r="D132" s="4"/>
      <c r="E132" s="4"/>
      <c r="F132" s="4"/>
      <c r="P132" s="4"/>
      <c r="Q132" s="4"/>
    </row>
    <row r="133" spans="1:17" ht="15.95" customHeight="1">
      <c r="A133" s="4"/>
      <c r="B133" s="4"/>
      <c r="C133" s="30"/>
      <c r="D133" s="4"/>
      <c r="E133" s="4"/>
      <c r="F133" s="4"/>
      <c r="P133" s="4"/>
      <c r="Q133" s="4"/>
    </row>
    <row r="134" spans="1:17"/>
    <row r="135" spans="1:17"/>
    <row r="136" spans="1:17" hidden="1"/>
    <row r="137" spans="1:17" hidden="1"/>
    <row r="138" spans="1:17" hidden="1"/>
  </sheetData>
  <autoFilter ref="A2:S115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7">
      <customFilters>
        <customFilter operator="notEqual" val=" "/>
      </customFilters>
    </filterColumn>
  </autoFilter>
  <mergeCells count="227">
    <mergeCell ref="E2:M2"/>
    <mergeCell ref="N66:O66"/>
    <mergeCell ref="P98:Q98"/>
    <mergeCell ref="A99:A102"/>
    <mergeCell ref="B99:B102"/>
    <mergeCell ref="C99:C102"/>
    <mergeCell ref="D99:D102"/>
    <mergeCell ref="E101:F101"/>
    <mergeCell ref="P102:Q102"/>
    <mergeCell ref="E81:F81"/>
    <mergeCell ref="P82:Q82"/>
    <mergeCell ref="A83:A86"/>
    <mergeCell ref="P90:Q90"/>
    <mergeCell ref="E83:F83"/>
    <mergeCell ref="E84:F84"/>
    <mergeCell ref="A107:A110"/>
    <mergeCell ref="B107:B110"/>
    <mergeCell ref="C107:C110"/>
    <mergeCell ref="D107:D110"/>
    <mergeCell ref="E109:F109"/>
    <mergeCell ref="P110:Q110"/>
    <mergeCell ref="A103:A106"/>
    <mergeCell ref="B103:B106"/>
    <mergeCell ref="C103:C106"/>
    <mergeCell ref="D103:D106"/>
    <mergeCell ref="E105:F105"/>
    <mergeCell ref="P106:Q106"/>
    <mergeCell ref="P62:Q62"/>
    <mergeCell ref="A63:A66"/>
    <mergeCell ref="B63:B66"/>
    <mergeCell ref="C63:C66"/>
    <mergeCell ref="D63:D66"/>
    <mergeCell ref="E65:F65"/>
    <mergeCell ref="P66:Q66"/>
    <mergeCell ref="B83:B86"/>
    <mergeCell ref="C83:C86"/>
    <mergeCell ref="D83:D86"/>
    <mergeCell ref="E85:F85"/>
    <mergeCell ref="P86:Q86"/>
    <mergeCell ref="P30:Q30"/>
    <mergeCell ref="D39:D42"/>
    <mergeCell ref="E41:F41"/>
    <mergeCell ref="P42:Q42"/>
    <mergeCell ref="A43:A46"/>
    <mergeCell ref="B43:B46"/>
    <mergeCell ref="C43:C46"/>
    <mergeCell ref="D43:D46"/>
    <mergeCell ref="E45:F45"/>
    <mergeCell ref="P46:Q46"/>
    <mergeCell ref="E43:F43"/>
    <mergeCell ref="E44:F44"/>
    <mergeCell ref="E39:F39"/>
    <mergeCell ref="E40:F40"/>
    <mergeCell ref="A39:A42"/>
    <mergeCell ref="B39:B42"/>
    <mergeCell ref="C39:C42"/>
    <mergeCell ref="A7:A10"/>
    <mergeCell ref="B7:B10"/>
    <mergeCell ref="C7:C10"/>
    <mergeCell ref="D7:D10"/>
    <mergeCell ref="E7:F7"/>
    <mergeCell ref="S7:S18"/>
    <mergeCell ref="E8:F8"/>
    <mergeCell ref="P10:Q10"/>
    <mergeCell ref="A11:A14"/>
    <mergeCell ref="B11:B14"/>
    <mergeCell ref="C11:C14"/>
    <mergeCell ref="D11:D14"/>
    <mergeCell ref="E12:F12"/>
    <mergeCell ref="P14:Q14"/>
    <mergeCell ref="A15:A18"/>
    <mergeCell ref="B15:B18"/>
    <mergeCell ref="C15:C18"/>
    <mergeCell ref="D15:D18"/>
    <mergeCell ref="E16:F16"/>
    <mergeCell ref="P18:Q18"/>
    <mergeCell ref="J5:L6"/>
    <mergeCell ref="M5:O6"/>
    <mergeCell ref="P5:Q5"/>
    <mergeCell ref="P6:Q6"/>
    <mergeCell ref="A3:A6"/>
    <mergeCell ref="B3:B6"/>
    <mergeCell ref="C3:F4"/>
    <mergeCell ref="G3:I4"/>
    <mergeCell ref="J3:L4"/>
    <mergeCell ref="M3:O4"/>
    <mergeCell ref="P3:Q3"/>
    <mergeCell ref="P4:Q4"/>
    <mergeCell ref="C5:C6"/>
    <mergeCell ref="D5:D6"/>
    <mergeCell ref="E5:F6"/>
    <mergeCell ref="G5:I6"/>
    <mergeCell ref="E9:F9"/>
    <mergeCell ref="E11:F11"/>
    <mergeCell ref="E17:F17"/>
    <mergeCell ref="E19:F19"/>
    <mergeCell ref="E13:F13"/>
    <mergeCell ref="E15:F15"/>
    <mergeCell ref="E25:F25"/>
    <mergeCell ref="E27:F27"/>
    <mergeCell ref="E21:F21"/>
    <mergeCell ref="E23:F23"/>
    <mergeCell ref="E24:F24"/>
    <mergeCell ref="P22:Q22"/>
    <mergeCell ref="A23:A26"/>
    <mergeCell ref="E35:F35"/>
    <mergeCell ref="E36:F36"/>
    <mergeCell ref="E29:F29"/>
    <mergeCell ref="E31:F31"/>
    <mergeCell ref="A31:A34"/>
    <mergeCell ref="B31:B34"/>
    <mergeCell ref="C31:C34"/>
    <mergeCell ref="D31:D34"/>
    <mergeCell ref="E32:F32"/>
    <mergeCell ref="E33:F33"/>
    <mergeCell ref="P34:Q34"/>
    <mergeCell ref="A35:A38"/>
    <mergeCell ref="B35:B38"/>
    <mergeCell ref="C35:C38"/>
    <mergeCell ref="D35:D38"/>
    <mergeCell ref="E37:F37"/>
    <mergeCell ref="P38:Q38"/>
    <mergeCell ref="B23:B26"/>
    <mergeCell ref="C23:C26"/>
    <mergeCell ref="D23:D26"/>
    <mergeCell ref="P26:Q26"/>
    <mergeCell ref="A27:A30"/>
    <mergeCell ref="E47:F47"/>
    <mergeCell ref="E48:F48"/>
    <mergeCell ref="A47:A50"/>
    <mergeCell ref="B47:B50"/>
    <mergeCell ref="C47:C50"/>
    <mergeCell ref="D47:D50"/>
    <mergeCell ref="E49:F49"/>
    <mergeCell ref="A19:A22"/>
    <mergeCell ref="B19:B22"/>
    <mergeCell ref="C19:C22"/>
    <mergeCell ref="D19:D22"/>
    <mergeCell ref="E20:F20"/>
    <mergeCell ref="B27:B30"/>
    <mergeCell ref="C27:C30"/>
    <mergeCell ref="D27:D30"/>
    <mergeCell ref="E28:F28"/>
    <mergeCell ref="P50:Q50"/>
    <mergeCell ref="A51:A54"/>
    <mergeCell ref="B51:B54"/>
    <mergeCell ref="E59:F59"/>
    <mergeCell ref="E60:F60"/>
    <mergeCell ref="E55:F55"/>
    <mergeCell ref="E56:F56"/>
    <mergeCell ref="C51:C54"/>
    <mergeCell ref="D51:D54"/>
    <mergeCell ref="E53:F53"/>
    <mergeCell ref="P54:Q54"/>
    <mergeCell ref="A55:A58"/>
    <mergeCell ref="B55:B58"/>
    <mergeCell ref="C55:C58"/>
    <mergeCell ref="D55:D58"/>
    <mergeCell ref="E51:F51"/>
    <mergeCell ref="E52:F52"/>
    <mergeCell ref="E57:F57"/>
    <mergeCell ref="P58:Q58"/>
    <mergeCell ref="A59:A62"/>
    <mergeCell ref="B59:B62"/>
    <mergeCell ref="C59:C62"/>
    <mergeCell ref="D59:D62"/>
    <mergeCell ref="E61:F61"/>
    <mergeCell ref="E67:F67"/>
    <mergeCell ref="E68:F68"/>
    <mergeCell ref="E63:F63"/>
    <mergeCell ref="E64:F64"/>
    <mergeCell ref="A67:A70"/>
    <mergeCell ref="B67:B70"/>
    <mergeCell ref="C67:C70"/>
    <mergeCell ref="D67:D70"/>
    <mergeCell ref="E69:F69"/>
    <mergeCell ref="P70:Q70"/>
    <mergeCell ref="E75:F75"/>
    <mergeCell ref="E76:F76"/>
    <mergeCell ref="E71:F71"/>
    <mergeCell ref="E72:F72"/>
    <mergeCell ref="A71:A74"/>
    <mergeCell ref="B71:B74"/>
    <mergeCell ref="C71:C74"/>
    <mergeCell ref="D71:D74"/>
    <mergeCell ref="E73:F73"/>
    <mergeCell ref="P74:Q74"/>
    <mergeCell ref="A75:A78"/>
    <mergeCell ref="B75:B78"/>
    <mergeCell ref="E79:F79"/>
    <mergeCell ref="E80:F80"/>
    <mergeCell ref="C75:C78"/>
    <mergeCell ref="D75:D78"/>
    <mergeCell ref="E77:F77"/>
    <mergeCell ref="P78:Q78"/>
    <mergeCell ref="A79:A82"/>
    <mergeCell ref="B79:B82"/>
    <mergeCell ref="C79:C82"/>
    <mergeCell ref="D79:D82"/>
    <mergeCell ref="A95:A98"/>
    <mergeCell ref="B95:B98"/>
    <mergeCell ref="C95:C98"/>
    <mergeCell ref="D95:D98"/>
    <mergeCell ref="E97:F97"/>
    <mergeCell ref="E91:F91"/>
    <mergeCell ref="E92:F92"/>
    <mergeCell ref="E87:F87"/>
    <mergeCell ref="E88:F88"/>
    <mergeCell ref="A91:A94"/>
    <mergeCell ref="B91:B94"/>
    <mergeCell ref="C91:C94"/>
    <mergeCell ref="D91:D94"/>
    <mergeCell ref="E93:F93"/>
    <mergeCell ref="A87:A90"/>
    <mergeCell ref="B87:B90"/>
    <mergeCell ref="C87:C90"/>
    <mergeCell ref="D87:D90"/>
    <mergeCell ref="E89:F89"/>
    <mergeCell ref="E107:F107"/>
    <mergeCell ref="E108:F108"/>
    <mergeCell ref="P94:Q94"/>
    <mergeCell ref="E103:F103"/>
    <mergeCell ref="E104:F104"/>
    <mergeCell ref="E99:F99"/>
    <mergeCell ref="E100:F100"/>
    <mergeCell ref="E95:F95"/>
    <mergeCell ref="E96:F96"/>
  </mergeCells>
  <phoneticPr fontId="3"/>
  <printOptions horizontalCentered="1"/>
  <pageMargins left="0.23622047244094491" right="0.23622047244094491" top="0.35433070866141736" bottom="0.35433070866141736" header="0.31496062992125984" footer="0.31496062992125984"/>
  <pageSetup paperSize="9" scale="46" orientation="portrait" r:id="rId1"/>
  <colBreaks count="1" manualBreakCount="1">
    <brk id="1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138"/>
  <sheetViews>
    <sheetView view="pageBreakPreview" topLeftCell="A58" zoomScale="85" zoomScaleNormal="70" zoomScaleSheetLayoutView="85" workbookViewId="0">
      <selection activeCell="P32" sqref="P32"/>
    </sheetView>
  </sheetViews>
  <sheetFormatPr defaultColWidth="0" defaultRowHeight="13.5" customHeight="1" zeroHeight="1"/>
  <cols>
    <col min="1" max="1" width="5.75" style="1" customWidth="1"/>
    <col min="2" max="2" width="3" style="1" customWidth="1"/>
    <col min="3" max="3" width="17.75" style="31" customWidth="1"/>
    <col min="4" max="4" width="4.375" style="1" customWidth="1"/>
    <col min="5" max="6" width="17.75" style="1" customWidth="1"/>
    <col min="7" max="15" width="10.625" style="4" customWidth="1"/>
    <col min="16" max="16" width="11.5" style="1" customWidth="1"/>
    <col min="17" max="17" width="3.5" style="1" customWidth="1"/>
    <col min="18" max="18" width="3.5" style="4" customWidth="1"/>
    <col min="19" max="19" width="8.75" style="1" customWidth="1"/>
    <col min="20" max="16384" width="8.75" style="1" hidden="1"/>
  </cols>
  <sheetData>
    <row r="1" spans="1:19" ht="39.75" customHeight="1">
      <c r="C1" s="60"/>
      <c r="E1" s="59"/>
      <c r="F1" s="59"/>
      <c r="G1" s="62"/>
      <c r="H1" s="62"/>
      <c r="I1" s="62"/>
      <c r="J1" s="62"/>
      <c r="K1" s="62"/>
      <c r="L1" s="62"/>
      <c r="M1" s="62"/>
      <c r="O1" s="62"/>
    </row>
    <row r="2" spans="1:19" ht="75.75" customHeight="1">
      <c r="B2" s="2"/>
      <c r="C2" s="61"/>
      <c r="D2" s="58"/>
      <c r="E2" s="137" t="s">
        <v>126</v>
      </c>
      <c r="F2" s="137"/>
      <c r="G2" s="137"/>
      <c r="H2" s="137"/>
      <c r="I2" s="137"/>
      <c r="J2" s="137"/>
      <c r="K2" s="137"/>
      <c r="L2" s="137"/>
      <c r="M2" s="137"/>
      <c r="N2" s="62"/>
      <c r="O2" s="63"/>
      <c r="P2" s="5"/>
      <c r="Q2" s="6"/>
      <c r="R2" s="4" t="s">
        <v>102</v>
      </c>
    </row>
    <row r="3" spans="1:19" ht="13.5" customHeight="1">
      <c r="A3" s="104" t="s">
        <v>1</v>
      </c>
      <c r="B3" s="107" t="s">
        <v>2</v>
      </c>
      <c r="C3" s="110" t="s">
        <v>3</v>
      </c>
      <c r="D3" s="111"/>
      <c r="E3" s="111"/>
      <c r="F3" s="112"/>
      <c r="G3" s="116" t="s">
        <v>4</v>
      </c>
      <c r="H3" s="117"/>
      <c r="I3" s="118"/>
      <c r="J3" s="116" t="s">
        <v>5</v>
      </c>
      <c r="K3" s="117"/>
      <c r="L3" s="118"/>
      <c r="M3" s="116" t="s">
        <v>6</v>
      </c>
      <c r="N3" s="117"/>
      <c r="O3" s="118"/>
      <c r="P3" s="102" t="s">
        <v>103</v>
      </c>
      <c r="Q3" s="103"/>
      <c r="R3" s="4" t="s">
        <v>102</v>
      </c>
    </row>
    <row r="4" spans="1:19" ht="13.5" customHeight="1">
      <c r="A4" s="105"/>
      <c r="B4" s="108"/>
      <c r="C4" s="113"/>
      <c r="D4" s="114"/>
      <c r="E4" s="114"/>
      <c r="F4" s="115"/>
      <c r="G4" s="119"/>
      <c r="H4" s="120"/>
      <c r="I4" s="121"/>
      <c r="J4" s="119"/>
      <c r="K4" s="120"/>
      <c r="L4" s="121"/>
      <c r="M4" s="119"/>
      <c r="N4" s="120"/>
      <c r="O4" s="121"/>
      <c r="P4" s="102" t="s">
        <v>7</v>
      </c>
      <c r="Q4" s="103"/>
      <c r="R4" s="4" t="s">
        <v>102</v>
      </c>
    </row>
    <row r="5" spans="1:19" ht="13.5" customHeight="1">
      <c r="A5" s="105"/>
      <c r="B5" s="108"/>
      <c r="C5" s="122" t="s">
        <v>8</v>
      </c>
      <c r="D5" s="124" t="s">
        <v>104</v>
      </c>
      <c r="E5" s="126" t="s">
        <v>105</v>
      </c>
      <c r="F5" s="127"/>
      <c r="G5" s="131" t="s">
        <v>9</v>
      </c>
      <c r="H5" s="132"/>
      <c r="I5" s="133"/>
      <c r="J5" s="90" t="s">
        <v>10</v>
      </c>
      <c r="K5" s="91"/>
      <c r="L5" s="92"/>
      <c r="M5" s="96" t="s">
        <v>11</v>
      </c>
      <c r="N5" s="97"/>
      <c r="O5" s="98"/>
      <c r="P5" s="102" t="s">
        <v>12</v>
      </c>
      <c r="Q5" s="103"/>
      <c r="R5" s="4" t="s">
        <v>102</v>
      </c>
    </row>
    <row r="6" spans="1:19" ht="13.5" customHeight="1">
      <c r="A6" s="106"/>
      <c r="B6" s="109"/>
      <c r="C6" s="123"/>
      <c r="D6" s="125"/>
      <c r="E6" s="128"/>
      <c r="F6" s="129"/>
      <c r="G6" s="134"/>
      <c r="H6" s="135"/>
      <c r="I6" s="136"/>
      <c r="J6" s="93"/>
      <c r="K6" s="94"/>
      <c r="L6" s="95"/>
      <c r="M6" s="99"/>
      <c r="N6" s="100"/>
      <c r="O6" s="101"/>
      <c r="P6" s="102" t="s">
        <v>13</v>
      </c>
      <c r="Q6" s="103"/>
      <c r="R6" s="4" t="s">
        <v>102</v>
      </c>
    </row>
    <row r="7" spans="1:19" ht="25.5" customHeight="1">
      <c r="A7" s="73">
        <f>IF([1]人数!$F12=0," ",[1]人数!$F12)</f>
        <v>3</v>
      </c>
      <c r="B7" s="87" t="s">
        <v>14</v>
      </c>
      <c r="C7" s="77" t="str">
        <f>IF(ISERROR(VLOOKUP(1,[1]作成!$H$2:$K$56,3,FALSE))," ",VLOOKUP(1,[1]作成!$H$2:$K$56,3,FALSE))</f>
        <v>ごはん</v>
      </c>
      <c r="D7" s="80" t="str">
        <f>IF(ISERROR(VLOOKUP(2,[1]作成!$H$2:$K$56,4,FALSE))," ",VLOOKUP(2,[1]作成!$H$2:$K$56,4,FALSE))</f>
        <v>牛乳</v>
      </c>
      <c r="E7" s="68" t="str">
        <f>IF(ISERROR(VLOOKUP(3,[1]作成!$H$2:$K$56,3,FALSE))," ",VLOOKUP(3,[1]作成!$H$2:$K$56,3,FALSE))</f>
        <v>さんみやき</v>
      </c>
      <c r="F7" s="69"/>
      <c r="G7" s="33" t="s">
        <v>33</v>
      </c>
      <c r="H7" s="33" t="s">
        <v>60</v>
      </c>
      <c r="I7" s="34"/>
      <c r="J7" s="33" t="s">
        <v>163</v>
      </c>
      <c r="K7" s="33" t="s">
        <v>66</v>
      </c>
      <c r="L7" s="47" t="s">
        <v>42</v>
      </c>
      <c r="M7" s="33" t="s">
        <v>62</v>
      </c>
      <c r="N7" s="33" t="s">
        <v>76</v>
      </c>
      <c r="O7" s="35"/>
      <c r="P7" s="54">
        <f>IF([1]計算!U6=0," ",[1]計算!U6)</f>
        <v>669.23699999999985</v>
      </c>
      <c r="Q7" s="10" t="s">
        <v>18</v>
      </c>
      <c r="R7" s="4" t="s">
        <v>102</v>
      </c>
      <c r="S7" s="130" t="s">
        <v>15</v>
      </c>
    </row>
    <row r="8" spans="1:19" ht="25.5" customHeight="1">
      <c r="A8" s="74"/>
      <c r="B8" s="88"/>
      <c r="C8" s="78"/>
      <c r="D8" s="81"/>
      <c r="E8" s="70" t="str">
        <f>IF(ISERROR(VLOOKUP(4,[1]作成!$H$2:$K$56,3,FALSE))," ",VLOOKUP(4,[1]作成!$H$2:$K$56,3,FALSE))</f>
        <v>ごぼうゴマネーズサラダ</v>
      </c>
      <c r="F8" s="71"/>
      <c r="G8" s="33" t="s">
        <v>165</v>
      </c>
      <c r="H8" s="33" t="s">
        <v>78</v>
      </c>
      <c r="I8" s="36"/>
      <c r="J8" s="33" t="s">
        <v>51</v>
      </c>
      <c r="K8" s="33" t="s">
        <v>166</v>
      </c>
      <c r="L8" s="50" t="s">
        <v>90</v>
      </c>
      <c r="M8" s="33" t="s">
        <v>30</v>
      </c>
      <c r="N8" s="33" t="s">
        <v>29</v>
      </c>
      <c r="O8" s="37"/>
      <c r="P8" s="54">
        <f>IF([1]計算!X6=0," ",[1]計算!X6)</f>
        <v>23.755199999999991</v>
      </c>
      <c r="Q8" s="14" t="s">
        <v>106</v>
      </c>
      <c r="R8" s="4" t="s">
        <v>107</v>
      </c>
      <c r="S8" s="130"/>
    </row>
    <row r="9" spans="1:19" ht="25.5" customHeight="1">
      <c r="A9" s="74"/>
      <c r="B9" s="88"/>
      <c r="C9" s="78"/>
      <c r="D9" s="81"/>
      <c r="E9" s="70" t="str">
        <f>IF(ISERROR(VLOOKUP(5,[1]作成!$H$2:$K$56,3,FALSE))," ",VLOOKUP(5,[1]作成!$H$2:$K$56,3,FALSE))</f>
        <v>だいこんのそぼろに</v>
      </c>
      <c r="F9" s="71"/>
      <c r="G9" s="33" t="s">
        <v>54</v>
      </c>
      <c r="H9" s="37"/>
      <c r="I9" s="36"/>
      <c r="J9" s="33" t="s">
        <v>56</v>
      </c>
      <c r="K9" s="33" t="s">
        <v>59</v>
      </c>
      <c r="L9" s="50" t="s">
        <v>57</v>
      </c>
      <c r="M9" s="33" t="s">
        <v>63</v>
      </c>
      <c r="N9" s="33"/>
      <c r="O9" s="39"/>
      <c r="P9" s="54">
        <f>IF([1]計算!Z6=0," ",[1]計算!Z6)</f>
        <v>23.095000000000002</v>
      </c>
      <c r="Q9" s="14" t="s">
        <v>16</v>
      </c>
      <c r="R9" s="4" t="s">
        <v>0</v>
      </c>
      <c r="S9" s="130"/>
    </row>
    <row r="10" spans="1:19" ht="25.5" customHeight="1">
      <c r="A10" s="75"/>
      <c r="B10" s="89"/>
      <c r="C10" s="79"/>
      <c r="D10" s="82"/>
      <c r="E10" s="17" t="str">
        <f>IF(ISERROR(VLOOKUP(6,[1]作成!$H$2:$K$56,3,FALSE))," ",VLOOKUP(6,[1]作成!$H$2:$K$56,3,FALSE))</f>
        <v xml:space="preserve"> </v>
      </c>
      <c r="F10" s="19" t="str">
        <f>IF(ISERROR(VLOOKUP(7,[1]作成!$H$2:$K$56,3,FALSE))," ",VLOOKUP(7,[1]作成!$H$2:$K$56,3,FALSE))</f>
        <v xml:space="preserve"> </v>
      </c>
      <c r="G10" s="33" t="s">
        <v>34</v>
      </c>
      <c r="H10" s="37"/>
      <c r="I10" s="38"/>
      <c r="J10" s="48" t="s">
        <v>67</v>
      </c>
      <c r="K10" s="33" t="s">
        <v>160</v>
      </c>
      <c r="L10" s="44"/>
      <c r="M10" s="33" t="s">
        <v>44</v>
      </c>
      <c r="N10" s="37"/>
      <c r="O10" s="39"/>
      <c r="P10" s="83" t="str">
        <f>IF([1]人数!I12=0," ",[1]人数!I12)</f>
        <v xml:space="preserve"> </v>
      </c>
      <c r="Q10" s="84"/>
      <c r="R10" s="4" t="s">
        <v>0</v>
      </c>
      <c r="S10" s="130"/>
    </row>
    <row r="11" spans="1:19" ht="25.5" customHeight="1">
      <c r="A11" s="73">
        <f>IF([1]人数!$F13=0," ",[1]人数!$F13)</f>
        <v>4</v>
      </c>
      <c r="B11" s="76" t="s">
        <v>17</v>
      </c>
      <c r="C11" s="77" t="str">
        <f>IF(ISERROR(VLOOKUP(1,[1]作成!$H$57:$K$111,3,FALSE))," ",VLOOKUP(1,[1]作成!$H$57:$K$111,3,FALSE))</f>
        <v>ミルクロール</v>
      </c>
      <c r="D11" s="80" t="str">
        <f>IF(ISERROR(VLOOKUP(2,[1]作成!$H$57:$K$111,4,FALSE))," ",VLOOKUP(2,[1]作成!$H$57:$K$111,4,FALSE))</f>
        <v>牛乳</v>
      </c>
      <c r="E11" s="68" t="str">
        <f>IF(ISERROR(VLOOKUP(3,[1]作成!$H$57:$K$111,3,FALSE))," ",VLOOKUP(3,[1]作成!$H$57:$K$111,3,FALSE))</f>
        <v>ミートローフ</v>
      </c>
      <c r="F11" s="69"/>
      <c r="G11" s="55" t="s">
        <v>33</v>
      </c>
      <c r="H11" s="56" t="s">
        <v>73</v>
      </c>
      <c r="I11" s="34"/>
      <c r="J11" s="55" t="s">
        <v>42</v>
      </c>
      <c r="K11" s="56" t="s">
        <v>59</v>
      </c>
      <c r="L11" s="34"/>
      <c r="M11" s="55" t="s">
        <v>74</v>
      </c>
      <c r="N11" s="35" t="s">
        <v>32</v>
      </c>
      <c r="O11" s="34"/>
      <c r="P11" s="54">
        <f>IF([1]計算!U7=0," ",[1]計算!U7)</f>
        <v>700.20399999999995</v>
      </c>
      <c r="Q11" s="10" t="s">
        <v>108</v>
      </c>
      <c r="R11" s="4" t="s">
        <v>102</v>
      </c>
      <c r="S11" s="130"/>
    </row>
    <row r="12" spans="1:19" ht="25.5" customHeight="1">
      <c r="A12" s="74"/>
      <c r="B12" s="76"/>
      <c r="C12" s="78"/>
      <c r="D12" s="81"/>
      <c r="E12" s="70" t="str">
        <f>IF(ISERROR(VLOOKUP(4,[1]作成!$H$57:$K$111,3,FALSE))," ",VLOOKUP(4,[1]作成!$H$57:$K$111,3,FALSE))</f>
        <v>ブロッコリーのサラダ</v>
      </c>
      <c r="F12" s="71"/>
      <c r="G12" s="52" t="s">
        <v>34</v>
      </c>
      <c r="H12" s="51" t="s">
        <v>35</v>
      </c>
      <c r="I12" s="38"/>
      <c r="J12" s="52" t="s">
        <v>41</v>
      </c>
      <c r="K12" s="51" t="s">
        <v>97</v>
      </c>
      <c r="L12" s="36"/>
      <c r="M12" s="33" t="s">
        <v>28</v>
      </c>
      <c r="N12" s="37" t="s">
        <v>47</v>
      </c>
      <c r="O12" s="36"/>
      <c r="P12" s="54">
        <f>IF([1]計算!X7=0," ",[1]計算!X7)</f>
        <v>36.028579999999998</v>
      </c>
      <c r="Q12" s="14" t="s">
        <v>106</v>
      </c>
      <c r="R12" s="4" t="s">
        <v>102</v>
      </c>
      <c r="S12" s="130"/>
    </row>
    <row r="13" spans="1:19" ht="25.5" customHeight="1">
      <c r="A13" s="74"/>
      <c r="B13" s="76"/>
      <c r="C13" s="78"/>
      <c r="D13" s="81"/>
      <c r="E13" s="70" t="str">
        <f>IF(ISERROR(VLOOKUP(5,[1]作成!$H$57:$K$111,3,FALSE))," ",VLOOKUP(5,[1]作成!$H$57:$K$111,3,FALSE))</f>
        <v>れんこんチャウダー</v>
      </c>
      <c r="F13" s="71"/>
      <c r="G13" s="52" t="s">
        <v>60</v>
      </c>
      <c r="H13" s="51" t="s">
        <v>92</v>
      </c>
      <c r="I13" s="38"/>
      <c r="J13" s="52" t="s">
        <v>150</v>
      </c>
      <c r="K13" s="51" t="s">
        <v>71</v>
      </c>
      <c r="L13" s="36"/>
      <c r="M13" s="33" t="s">
        <v>29</v>
      </c>
      <c r="N13" s="37" t="s">
        <v>48</v>
      </c>
      <c r="O13" s="38"/>
      <c r="P13" s="54">
        <f>IF([1]計算!Z7=0," ",[1]計算!Z7)</f>
        <v>24.169040000000006</v>
      </c>
      <c r="Q13" s="14" t="s">
        <v>109</v>
      </c>
      <c r="R13" s="4" t="s">
        <v>102</v>
      </c>
      <c r="S13" s="130"/>
    </row>
    <row r="14" spans="1:19" ht="25.5" customHeight="1">
      <c r="A14" s="75"/>
      <c r="B14" s="76"/>
      <c r="C14" s="79"/>
      <c r="D14" s="82"/>
      <c r="E14" s="18" t="str">
        <f>IF(ISERROR(VLOOKUP(6,[1]作成!$H$57:$K$111,3,FALSE))," ",VLOOKUP(6,[1]作成!$H$57:$K$111,3,FALSE))</f>
        <v xml:space="preserve"> </v>
      </c>
      <c r="F14" s="19" t="str">
        <f>IF(ISERROR(VLOOKUP(7,[1]作成!$H$57:$K$111,3,FALSE))," ",VLOOKUP(7,[1]作成!$H$57:$K$111,3,FALSE))</f>
        <v xml:space="preserve"> </v>
      </c>
      <c r="G14" s="48" t="s">
        <v>72</v>
      </c>
      <c r="H14" s="49" t="s">
        <v>96</v>
      </c>
      <c r="I14" s="44"/>
      <c r="J14" s="48" t="s">
        <v>40</v>
      </c>
      <c r="K14" s="41"/>
      <c r="L14" s="43"/>
      <c r="M14" s="48" t="s">
        <v>30</v>
      </c>
      <c r="N14" s="41" t="s">
        <v>27</v>
      </c>
      <c r="O14" s="44"/>
      <c r="P14" s="83" t="str">
        <f>IF([1]人数!I13=0," ",[1]人数!I13)</f>
        <v xml:space="preserve"> </v>
      </c>
      <c r="Q14" s="84"/>
      <c r="R14" s="4" t="s">
        <v>102</v>
      </c>
      <c r="S14" s="130"/>
    </row>
    <row r="15" spans="1:19" ht="25.5" customHeight="1">
      <c r="A15" s="73">
        <f>IF([1]人数!$F14=0," ",[1]人数!$F14)</f>
        <v>5</v>
      </c>
      <c r="B15" s="76" t="s">
        <v>19</v>
      </c>
      <c r="C15" s="77" t="str">
        <f>IF(ISERROR(VLOOKUP(1,[1]作成!$H$112:$K$166,3,FALSE))," ",VLOOKUP(1,[1]作成!$H$112:$K$166,3,FALSE))</f>
        <v>ごはん</v>
      </c>
      <c r="D15" s="80" t="str">
        <f>IF(ISERROR(VLOOKUP(2,[1]作成!$H$112:$K$166,4,FALSE))," ",VLOOKUP(2,[1]作成!$H$112:$K$166,4,FALSE))</f>
        <v>牛乳</v>
      </c>
      <c r="E15" s="68" t="str">
        <f>IF(ISERROR(VLOOKUP(3,[1]作成!$H$112:$K$166,3,FALSE))," ",VLOOKUP(3,[1]作成!$H$112:$K$166,3,FALSE))</f>
        <v>さばのごまみそに</v>
      </c>
      <c r="F15" s="69"/>
      <c r="G15" s="33" t="s">
        <v>33</v>
      </c>
      <c r="H15" s="33" t="s">
        <v>100</v>
      </c>
      <c r="I15" s="38"/>
      <c r="J15" s="33" t="s">
        <v>56</v>
      </c>
      <c r="K15" s="33" t="s">
        <v>159</v>
      </c>
      <c r="L15" s="36"/>
      <c r="M15" s="55" t="s">
        <v>62</v>
      </c>
      <c r="N15" s="35"/>
      <c r="O15" s="45"/>
      <c r="P15" s="54">
        <f>IF([1]計算!U8=0," ",[1]計算!U8)</f>
        <v>641.28099999999961</v>
      </c>
      <c r="Q15" s="10" t="s">
        <v>18</v>
      </c>
      <c r="R15" s="4" t="s">
        <v>0</v>
      </c>
      <c r="S15" s="130"/>
    </row>
    <row r="16" spans="1:19" ht="25.5" customHeight="1">
      <c r="A16" s="74"/>
      <c r="B16" s="76"/>
      <c r="C16" s="78"/>
      <c r="D16" s="81"/>
      <c r="E16" s="70" t="str">
        <f>IF(ISERROR(VLOOKUP(4,[1]作成!$H$112:$K$166,3,FALSE))," ",VLOOKUP(4,[1]作成!$H$112:$K$166,3,FALSE))</f>
        <v>こんぶあえ</v>
      </c>
      <c r="F16" s="71"/>
      <c r="G16" s="33" t="s">
        <v>70</v>
      </c>
      <c r="H16" s="33" t="s">
        <v>60</v>
      </c>
      <c r="I16" s="38"/>
      <c r="J16" s="33" t="s">
        <v>161</v>
      </c>
      <c r="K16" s="33" t="s">
        <v>67</v>
      </c>
      <c r="L16" s="36"/>
      <c r="M16" s="33" t="s">
        <v>30</v>
      </c>
      <c r="N16" s="37"/>
      <c r="O16" s="38"/>
      <c r="P16" s="54">
        <f>IF([1]計算!X8=0," ",[1]計算!X8)</f>
        <v>24.068099999999994</v>
      </c>
      <c r="Q16" s="14" t="s">
        <v>109</v>
      </c>
      <c r="R16" s="4" t="s">
        <v>110</v>
      </c>
      <c r="S16" s="130"/>
    </row>
    <row r="17" spans="1:19" ht="25.5" customHeight="1">
      <c r="A17" s="74"/>
      <c r="B17" s="76"/>
      <c r="C17" s="78"/>
      <c r="D17" s="81"/>
      <c r="E17" s="70" t="str">
        <f>IF(ISERROR(VLOOKUP(5,[1]作成!$H$112:$K$166,3,FALSE))," ",VLOOKUP(5,[1]作成!$H$112:$K$166,3,FALSE))</f>
        <v>けんちんじる</v>
      </c>
      <c r="F17" s="71"/>
      <c r="G17" s="33" t="s">
        <v>141</v>
      </c>
      <c r="H17" s="33" t="s">
        <v>142</v>
      </c>
      <c r="I17" s="38"/>
      <c r="J17" s="33" t="s">
        <v>66</v>
      </c>
      <c r="K17" s="33" t="s">
        <v>94</v>
      </c>
      <c r="L17" s="38"/>
      <c r="M17" s="33" t="s">
        <v>76</v>
      </c>
      <c r="N17" s="37"/>
      <c r="O17" s="38"/>
      <c r="P17" s="54">
        <f>IF([1]計算!Z8=0," ",[1]計算!Z8)</f>
        <v>22.816999999999997</v>
      </c>
      <c r="Q17" s="14" t="s">
        <v>16</v>
      </c>
      <c r="R17" s="4" t="s">
        <v>111</v>
      </c>
      <c r="S17" s="130"/>
    </row>
    <row r="18" spans="1:19" ht="25.5" customHeight="1">
      <c r="A18" s="75"/>
      <c r="B18" s="76"/>
      <c r="C18" s="79"/>
      <c r="D18" s="82"/>
      <c r="E18" s="18" t="str">
        <f>IF(ISERROR(VLOOKUP(6,[1]作成!$H$112:$K$166,3,FALSE))," ",VLOOKUP(6,[1]作成!$H$112:$K$166,3,FALSE))</f>
        <v xml:space="preserve"> </v>
      </c>
      <c r="F18" s="19" t="str">
        <f>IF(ISERROR(VLOOKUP(7,[1]作成!$H$112:$K$166,3,FALSE))," ",VLOOKUP(7,[1]作成!$H$112:$K$166,3,FALSE))</f>
        <v xml:space="preserve"> </v>
      </c>
      <c r="G18" s="48" t="s">
        <v>38</v>
      </c>
      <c r="H18" s="49"/>
      <c r="I18" s="44"/>
      <c r="J18" s="49" t="s">
        <v>41</v>
      </c>
      <c r="K18" s="49" t="s">
        <v>163</v>
      </c>
      <c r="L18" s="44"/>
      <c r="M18" s="33" t="s">
        <v>31</v>
      </c>
      <c r="N18" s="41"/>
      <c r="O18" s="44"/>
      <c r="P18" s="83" t="str">
        <f>IF([1]人数!I14=0," ",[1]人数!I14)</f>
        <v xml:space="preserve"> </v>
      </c>
      <c r="Q18" s="84"/>
      <c r="R18" s="4" t="s">
        <v>102</v>
      </c>
      <c r="S18" s="130"/>
    </row>
    <row r="19" spans="1:19" ht="25.5" customHeight="1">
      <c r="A19" s="73">
        <f>IF([1]人数!$F15=0," ",[1]人数!$F15)</f>
        <v>6</v>
      </c>
      <c r="B19" s="76" t="s">
        <v>20</v>
      </c>
      <c r="C19" s="77" t="str">
        <f>IF(ISERROR(VLOOKUP(1,[1]作成!$H$167:$K$221,3,FALSE))," ",VLOOKUP(1,[1]作成!$H$167:$K$221,3,FALSE))</f>
        <v>てっこつライス</v>
      </c>
      <c r="D19" s="80" t="str">
        <f>IF(ISERROR(VLOOKUP(2,[1]作成!$H$167:$K$221,4,FALSE))," ",VLOOKUP(2,[1]作成!$H$167:$K$221,4,FALSE))</f>
        <v>牛乳</v>
      </c>
      <c r="E19" s="68" t="str">
        <f>IF(ISERROR(VLOOKUP(3,[1]作成!$H$167:$K$221,3,FALSE))," ",VLOOKUP(3,[1]作成!$H$167:$K$221,3,FALSE))</f>
        <v>ぶたにくとれんこんのてりあえ</v>
      </c>
      <c r="F19" s="69"/>
      <c r="G19" s="33" t="s">
        <v>89</v>
      </c>
      <c r="H19" s="33" t="s">
        <v>92</v>
      </c>
      <c r="I19" s="38"/>
      <c r="J19" s="33" t="s">
        <v>56</v>
      </c>
      <c r="K19" s="33" t="s">
        <v>42</v>
      </c>
      <c r="L19" s="36"/>
      <c r="M19" s="55" t="s">
        <v>26</v>
      </c>
      <c r="N19" s="33" t="s">
        <v>29</v>
      </c>
      <c r="O19" s="46"/>
      <c r="P19" s="54">
        <f>IF([1]計算!U9=0," ",[1]計算!U9)</f>
        <v>683.21899999999982</v>
      </c>
      <c r="Q19" s="10" t="s">
        <v>112</v>
      </c>
      <c r="R19" s="4" t="s">
        <v>102</v>
      </c>
    </row>
    <row r="20" spans="1:19" ht="25.5" customHeight="1">
      <c r="A20" s="74"/>
      <c r="B20" s="76"/>
      <c r="C20" s="78"/>
      <c r="D20" s="81"/>
      <c r="E20" s="70" t="str">
        <f>IF(ISERROR(VLOOKUP(4,[1]作成!$H$167:$K$221,3,FALSE))," ",VLOOKUP(4,[1]作成!$H$167:$K$221,3,FALSE))</f>
        <v>はくさいとあつあげのみそしる</v>
      </c>
      <c r="F20" s="71"/>
      <c r="G20" s="33" t="s">
        <v>37</v>
      </c>
      <c r="H20" s="33" t="s">
        <v>78</v>
      </c>
      <c r="I20" s="38"/>
      <c r="J20" s="33" t="s">
        <v>97</v>
      </c>
      <c r="K20" s="33" t="s">
        <v>162</v>
      </c>
      <c r="L20" s="38"/>
      <c r="M20" s="33" t="s">
        <v>30</v>
      </c>
      <c r="N20" s="33" t="s">
        <v>127</v>
      </c>
      <c r="O20" s="46"/>
      <c r="P20" s="54">
        <f>IF([1]計算!X9=0," ",[1]計算!X9)</f>
        <v>26.800899999999999</v>
      </c>
      <c r="Q20" s="14" t="s">
        <v>109</v>
      </c>
      <c r="R20" s="4" t="s">
        <v>102</v>
      </c>
    </row>
    <row r="21" spans="1:19" ht="25.5" customHeight="1">
      <c r="A21" s="74"/>
      <c r="B21" s="76"/>
      <c r="C21" s="78"/>
      <c r="D21" s="81"/>
      <c r="E21" s="70" t="str">
        <f>IF(ISERROR(VLOOKUP(5,[1]作成!$H$167:$K$221,3,FALSE))," ",VLOOKUP(5,[1]作成!$H$167:$K$221,3,FALSE))</f>
        <v>デザート</v>
      </c>
      <c r="F21" s="71"/>
      <c r="G21" s="33" t="s">
        <v>33</v>
      </c>
      <c r="H21" s="33" t="s">
        <v>38</v>
      </c>
      <c r="I21" s="38"/>
      <c r="J21" s="33" t="s">
        <v>41</v>
      </c>
      <c r="K21" s="33" t="s">
        <v>164</v>
      </c>
      <c r="L21" s="38"/>
      <c r="M21" s="33" t="s">
        <v>76</v>
      </c>
      <c r="N21" s="37"/>
      <c r="O21" s="46"/>
      <c r="P21" s="54">
        <f>IF([1]計算!Z9=0," ",[1]計算!Z9)</f>
        <v>20.539100000000001</v>
      </c>
      <c r="Q21" s="14" t="s">
        <v>109</v>
      </c>
      <c r="R21" s="4" t="s">
        <v>102</v>
      </c>
    </row>
    <row r="22" spans="1:19" ht="25.5" customHeight="1">
      <c r="A22" s="75"/>
      <c r="B22" s="76"/>
      <c r="C22" s="79"/>
      <c r="D22" s="82"/>
      <c r="E22" s="18" t="str">
        <f>IF(ISERROR(VLOOKUP(6,[1]作成!$H$167:$K$221,3,FALSE))," ",VLOOKUP(6,[1]作成!$H$167:$K$221,3,FALSE))</f>
        <v xml:space="preserve"> </v>
      </c>
      <c r="F22" s="19" t="str">
        <f>IF(ISERROR(VLOOKUP(7,[1]作成!$H$167:$K$221,3,FALSE))," ",VLOOKUP(7,[1]作成!$H$167:$K$221,3,FALSE))</f>
        <v xml:space="preserve"> </v>
      </c>
      <c r="G22" s="33" t="s">
        <v>34</v>
      </c>
      <c r="H22" s="33" t="s">
        <v>39</v>
      </c>
      <c r="I22" s="38"/>
      <c r="J22" s="33" t="s">
        <v>57</v>
      </c>
      <c r="K22" s="37"/>
      <c r="L22" s="38"/>
      <c r="M22" s="33" t="s">
        <v>55</v>
      </c>
      <c r="N22" s="39"/>
      <c r="O22" s="46"/>
      <c r="P22" s="83" t="str">
        <f>IF([1]人数!I15=0," ",[1]人数!I15)</f>
        <v xml:space="preserve"> </v>
      </c>
      <c r="Q22" s="84"/>
      <c r="R22" s="4" t="s">
        <v>113</v>
      </c>
    </row>
    <row r="23" spans="1:19" ht="25.5" customHeight="1">
      <c r="A23" s="73">
        <f>IF([1]人数!$F16=0," ",[1]人数!$F16)</f>
        <v>7</v>
      </c>
      <c r="B23" s="76" t="s">
        <v>21</v>
      </c>
      <c r="C23" s="77" t="str">
        <f>IF(ISERROR(VLOOKUP(1,[1]作成!$H$222:$K$276,3,FALSE))," ",VLOOKUP(1,[1]作成!$H$222:$K$276,3,FALSE))</f>
        <v>ごはん</v>
      </c>
      <c r="D23" s="80" t="str">
        <f>IF(ISERROR(VLOOKUP(2,[1]作成!$H$222:$K$276,4,FALSE))," ",VLOOKUP(2,[1]作成!$H$222:$K$276,4,FALSE))</f>
        <v>牛乳</v>
      </c>
      <c r="E23" s="68" t="str">
        <f>IF(ISERROR(VLOOKUP(3,[1]作成!$H$222:$K$276,3,FALSE))," ",VLOOKUP(3,[1]作成!$H$222:$K$276,3,FALSE))</f>
        <v>エビシュウマイ</v>
      </c>
      <c r="F23" s="69"/>
      <c r="G23" s="55" t="s">
        <v>33</v>
      </c>
      <c r="H23" s="56" t="s">
        <v>73</v>
      </c>
      <c r="I23" s="45"/>
      <c r="J23" s="56" t="s">
        <v>66</v>
      </c>
      <c r="K23" s="35" t="s">
        <v>86</v>
      </c>
      <c r="L23" s="34" t="s">
        <v>163</v>
      </c>
      <c r="M23" s="56" t="s">
        <v>62</v>
      </c>
      <c r="N23" s="56" t="s">
        <v>76</v>
      </c>
      <c r="O23" s="34"/>
      <c r="P23" s="54">
        <f>IF([1]計算!U10=0," ",[1]計算!U10)</f>
        <v>623.14299999999992</v>
      </c>
      <c r="Q23" s="10" t="s">
        <v>112</v>
      </c>
      <c r="R23" s="4" t="s">
        <v>0</v>
      </c>
    </row>
    <row r="24" spans="1:19" ht="25.5" customHeight="1">
      <c r="A24" s="74"/>
      <c r="B24" s="76"/>
      <c r="C24" s="78"/>
      <c r="D24" s="81"/>
      <c r="E24" s="70" t="str">
        <f>IF(ISERROR(VLOOKUP(4,[1]作成!$H$222:$K$276,3,FALSE))," ",VLOOKUP(4,[1]作成!$H$222:$K$276,3,FALSE))</f>
        <v>ヤーコンのナムル</v>
      </c>
      <c r="F24" s="71"/>
      <c r="G24" s="52" t="s">
        <v>143</v>
      </c>
      <c r="H24" s="51" t="s">
        <v>61</v>
      </c>
      <c r="I24" s="38"/>
      <c r="J24" s="51" t="s">
        <v>41</v>
      </c>
      <c r="K24" s="37" t="s">
        <v>94</v>
      </c>
      <c r="L24" s="36"/>
      <c r="M24" s="51" t="s">
        <v>128</v>
      </c>
      <c r="N24" s="51" t="s">
        <v>29</v>
      </c>
      <c r="O24" s="36"/>
      <c r="P24" s="54">
        <f>IF([1]計算!X10=0," ",[1]計算!X10)</f>
        <v>23.649039999999999</v>
      </c>
      <c r="Q24" s="14" t="s">
        <v>114</v>
      </c>
      <c r="R24" s="4" t="s">
        <v>0</v>
      </c>
    </row>
    <row r="25" spans="1:19" ht="25.5" customHeight="1">
      <c r="A25" s="74"/>
      <c r="B25" s="76"/>
      <c r="C25" s="78"/>
      <c r="D25" s="81"/>
      <c r="E25" s="70" t="str">
        <f>IF(ISERROR(VLOOKUP(5,[1]作成!$H$222:$K$276,3,FALSE))," ",VLOOKUP(5,[1]作成!$H$222:$K$276,3,FALSE))</f>
        <v>マーボーどうふ</v>
      </c>
      <c r="F25" s="71"/>
      <c r="G25" s="52" t="s">
        <v>77</v>
      </c>
      <c r="H25" s="37"/>
      <c r="I25" s="38"/>
      <c r="J25" s="51" t="s">
        <v>93</v>
      </c>
      <c r="K25" s="37" t="s">
        <v>56</v>
      </c>
      <c r="L25" s="36"/>
      <c r="M25" s="51" t="s">
        <v>30</v>
      </c>
      <c r="N25" s="51" t="s">
        <v>55</v>
      </c>
      <c r="O25" s="38"/>
      <c r="P25" s="54">
        <f>IF([1]計算!Z10=0," ",[1]計算!Z10)</f>
        <v>17.959609999999998</v>
      </c>
      <c r="Q25" s="14" t="s">
        <v>109</v>
      </c>
      <c r="R25" s="4" t="s">
        <v>0</v>
      </c>
    </row>
    <row r="26" spans="1:19" ht="25.5" customHeight="1">
      <c r="A26" s="75"/>
      <c r="B26" s="76"/>
      <c r="C26" s="79"/>
      <c r="D26" s="82"/>
      <c r="E26" s="18" t="str">
        <f>IF(ISERROR(VLOOKUP(6,[1]作成!$H$222:$K$276,3,FALSE))," ",VLOOKUP(6,[1]作成!$H$222:$K$276,3,FALSE))</f>
        <v xml:space="preserve"> </v>
      </c>
      <c r="F26" s="19" t="str">
        <f>IF(ISERROR(VLOOKUP(7,[1]作成!$H$222:$K$276,3,FALSE))," ",VLOOKUP(7,[1]作成!$H$222:$K$276,3,FALSE))</f>
        <v xml:space="preserve"> </v>
      </c>
      <c r="G26" s="48" t="s">
        <v>34</v>
      </c>
      <c r="H26" s="41"/>
      <c r="I26" s="44"/>
      <c r="J26" s="49" t="s">
        <v>42</v>
      </c>
      <c r="K26" s="41" t="s">
        <v>51</v>
      </c>
      <c r="L26" s="43"/>
      <c r="M26" s="49" t="s">
        <v>63</v>
      </c>
      <c r="N26" s="41"/>
      <c r="O26" s="44"/>
      <c r="P26" s="83" t="str">
        <f>IF([1]人数!I16=0," ",[1]人数!I16)</f>
        <v xml:space="preserve"> </v>
      </c>
      <c r="Q26" s="84"/>
      <c r="R26" s="4" t="s">
        <v>102</v>
      </c>
    </row>
    <row r="27" spans="1:19" ht="25.5" customHeight="1">
      <c r="A27" s="73">
        <f>IF([1]人数!$F17=0," ",[1]人数!$F17)</f>
        <v>10</v>
      </c>
      <c r="B27" s="87" t="s">
        <v>14</v>
      </c>
      <c r="C27" s="77" t="str">
        <f>IF(ISERROR(VLOOKUP(1,[1]作成!$H$277:$K$331,3,FALSE))," ",VLOOKUP(1,[1]作成!$H$277:$K$331,3,FALSE))</f>
        <v>ごはん</v>
      </c>
      <c r="D27" s="80" t="str">
        <f>IF(ISERROR(VLOOKUP(2,[1]作成!$H$277:$K$331,4,FALSE))," ",VLOOKUP(2,[1]作成!$H$277:$K$331,4,FALSE))</f>
        <v>牛乳</v>
      </c>
      <c r="E27" s="68" t="str">
        <f>IF(ISERROR(VLOOKUP(3,[1]作成!$H$277:$K$331,3,FALSE))," ",VLOOKUP(3,[1]作成!$H$277:$K$331,3,FALSE))</f>
        <v>ぶたにくのジンジャーソース</v>
      </c>
      <c r="F27" s="69"/>
      <c r="G27" s="33" t="s">
        <v>33</v>
      </c>
      <c r="H27" s="37"/>
      <c r="I27" s="36"/>
      <c r="J27" s="33" t="s">
        <v>56</v>
      </c>
      <c r="K27" s="33" t="s">
        <v>42</v>
      </c>
      <c r="L27" s="36"/>
      <c r="M27" s="33" t="s">
        <v>62</v>
      </c>
      <c r="N27" s="33" t="s">
        <v>44</v>
      </c>
      <c r="O27" s="37"/>
      <c r="P27" s="54">
        <f>IF([1]計算!U11=0," ",[1]計算!U11)</f>
        <v>715.95379999999989</v>
      </c>
      <c r="Q27" s="10" t="s">
        <v>112</v>
      </c>
      <c r="R27" s="4" t="s">
        <v>102</v>
      </c>
    </row>
    <row r="28" spans="1:19" ht="25.5" customHeight="1">
      <c r="A28" s="74"/>
      <c r="B28" s="88"/>
      <c r="C28" s="78"/>
      <c r="D28" s="81"/>
      <c r="E28" s="70" t="str">
        <f>IF(ISERROR(VLOOKUP(4,[1]作成!$H$277:$K$331,3,FALSE))," ",VLOOKUP(4,[1]作成!$H$277:$K$331,3,FALSE))</f>
        <v>かぼちゃのサラダ</v>
      </c>
      <c r="F28" s="71"/>
      <c r="G28" s="33" t="s">
        <v>34</v>
      </c>
      <c r="H28" s="37"/>
      <c r="I28" s="36"/>
      <c r="J28" s="33" t="s">
        <v>151</v>
      </c>
      <c r="K28" s="33" t="s">
        <v>163</v>
      </c>
      <c r="L28" s="38"/>
      <c r="M28" s="33" t="s">
        <v>55</v>
      </c>
      <c r="N28" s="33" t="s">
        <v>32</v>
      </c>
      <c r="O28" s="39"/>
      <c r="P28" s="54">
        <f>IF([1]計算!X11=0," ",[1]計算!X11)</f>
        <v>24.164480000000008</v>
      </c>
      <c r="Q28" s="14" t="s">
        <v>115</v>
      </c>
      <c r="R28" s="4" t="s">
        <v>116</v>
      </c>
    </row>
    <row r="29" spans="1:19" ht="25.5" customHeight="1">
      <c r="A29" s="74"/>
      <c r="B29" s="88"/>
      <c r="C29" s="78"/>
      <c r="D29" s="81"/>
      <c r="E29" s="70" t="str">
        <f>IF(ISERROR(VLOOKUP(5,[1]作成!$H$277:$K$331,3,FALSE))," ",VLOOKUP(5,[1]作成!$H$277:$K$331,3,FALSE))</f>
        <v>ねぎのスープ</v>
      </c>
      <c r="F29" s="71"/>
      <c r="G29" s="33" t="s">
        <v>53</v>
      </c>
      <c r="H29" s="37"/>
      <c r="I29" s="36"/>
      <c r="J29" s="33" t="s">
        <v>152</v>
      </c>
      <c r="K29" s="33" t="s">
        <v>41</v>
      </c>
      <c r="L29" s="38"/>
      <c r="M29" s="33" t="s">
        <v>29</v>
      </c>
      <c r="N29" s="37"/>
      <c r="O29" s="39"/>
      <c r="P29" s="54">
        <f>IF([1]計算!Z11=0," ",[1]計算!Z11)</f>
        <v>25.300860000000007</v>
      </c>
      <c r="Q29" s="14" t="s">
        <v>109</v>
      </c>
      <c r="R29" s="4" t="s">
        <v>0</v>
      </c>
    </row>
    <row r="30" spans="1:19" ht="25.5" customHeight="1">
      <c r="A30" s="75"/>
      <c r="B30" s="89"/>
      <c r="C30" s="79"/>
      <c r="D30" s="82"/>
      <c r="E30" s="17" t="str">
        <f>IF(ISERROR(VLOOKUP(6,[1]作成!$H$277:$K$331,3,FALSE))," ",VLOOKUP(6,[1]作成!$H$277:$K$331,3,FALSE))</f>
        <v xml:space="preserve"> </v>
      </c>
      <c r="F30" s="17" t="str">
        <f>IF(ISERROR(VLOOKUP(7,[1]作成!$H$277:$K$331,3,FALSE))," ",VLOOKUP(7,[1]作成!$H$277:$K$331,3,FALSE))</f>
        <v xml:space="preserve"> </v>
      </c>
      <c r="G30" s="52" t="s">
        <v>60</v>
      </c>
      <c r="H30" s="37"/>
      <c r="I30" s="36"/>
      <c r="J30" s="33" t="s">
        <v>66</v>
      </c>
      <c r="K30" s="33" t="s">
        <v>40</v>
      </c>
      <c r="L30" s="38"/>
      <c r="M30" s="33" t="s">
        <v>30</v>
      </c>
      <c r="N30" s="37"/>
      <c r="O30" s="39"/>
      <c r="P30" s="83" t="s">
        <v>179</v>
      </c>
      <c r="Q30" s="84"/>
      <c r="R30" s="4" t="s">
        <v>107</v>
      </c>
    </row>
    <row r="31" spans="1:19" ht="25.5" customHeight="1">
      <c r="A31" s="73">
        <f>IF([1]人数!$F18=0," ",[1]人数!$F18)</f>
        <v>11</v>
      </c>
      <c r="B31" s="76" t="s">
        <v>17</v>
      </c>
      <c r="C31" s="77" t="s">
        <v>168</v>
      </c>
      <c r="D31" s="80" t="str">
        <f>IF(ISERROR(VLOOKUP(2,[1]作成!$H$332:$K$386,4,FALSE))," ",VLOOKUP(2,[1]作成!$H$332:$K$386,4,FALSE))</f>
        <v>牛乳</v>
      </c>
      <c r="E31" s="68" t="str">
        <f>IF(ISERROR(VLOOKUP(3,[1]作成!$H$332:$K$386,3,FALSE))," ",VLOOKUP(3,[1]作成!$H$332:$K$386,3,FALSE))</f>
        <v>はなやさいサラダ</v>
      </c>
      <c r="F31" s="69"/>
      <c r="G31" s="55" t="s">
        <v>35</v>
      </c>
      <c r="H31" s="56" t="s">
        <v>167</v>
      </c>
      <c r="I31" s="34"/>
      <c r="J31" s="56" t="s">
        <v>150</v>
      </c>
      <c r="K31" s="56" t="s">
        <v>51</v>
      </c>
      <c r="L31" s="34"/>
      <c r="M31" s="55" t="s">
        <v>170</v>
      </c>
      <c r="N31" s="56" t="s">
        <v>27</v>
      </c>
      <c r="O31" s="47"/>
      <c r="P31" s="54">
        <v>629</v>
      </c>
      <c r="Q31" s="10" t="s">
        <v>117</v>
      </c>
      <c r="R31" s="4" t="s">
        <v>118</v>
      </c>
    </row>
    <row r="32" spans="1:19" ht="25.5" customHeight="1">
      <c r="A32" s="74"/>
      <c r="B32" s="76"/>
      <c r="C32" s="78"/>
      <c r="D32" s="81"/>
      <c r="E32" s="70" t="str">
        <f>IF(ISERROR(VLOOKUP(4,[1]作成!$H$332:$K$386,3,FALSE))," ",VLOOKUP(4,[1]作成!$H$332:$K$386,3,FALSE))</f>
        <v>ポークビーンズ</v>
      </c>
      <c r="F32" s="71"/>
      <c r="G32" s="52" t="s">
        <v>33</v>
      </c>
      <c r="H32" s="51" t="s">
        <v>39</v>
      </c>
      <c r="I32" s="38"/>
      <c r="J32" s="51" t="s">
        <v>153</v>
      </c>
      <c r="K32" s="51" t="s">
        <v>41</v>
      </c>
      <c r="L32" s="36"/>
      <c r="M32" s="52" t="s">
        <v>29</v>
      </c>
      <c r="N32" s="51" t="s">
        <v>130</v>
      </c>
      <c r="O32" s="36"/>
      <c r="P32" s="54">
        <v>23</v>
      </c>
      <c r="Q32" s="14" t="s">
        <v>115</v>
      </c>
      <c r="R32" s="4" t="s">
        <v>119</v>
      </c>
    </row>
    <row r="33" spans="1:18" ht="25.5" customHeight="1">
      <c r="A33" s="74"/>
      <c r="B33" s="76"/>
      <c r="C33" s="78"/>
      <c r="D33" s="81"/>
      <c r="E33" s="70" t="str">
        <f>IF(ISERROR(VLOOKUP(5,[1]作成!$H$332:$K$386,3,FALSE))," ",VLOOKUP(5,[1]作成!$H$332:$K$386,3,FALSE))</f>
        <v>デザート</v>
      </c>
      <c r="F33" s="71"/>
      <c r="G33" s="52" t="s">
        <v>54</v>
      </c>
      <c r="H33" s="37"/>
      <c r="I33" s="38"/>
      <c r="J33" s="51" t="s">
        <v>40</v>
      </c>
      <c r="K33" s="51" t="s">
        <v>52</v>
      </c>
      <c r="L33" s="36"/>
      <c r="M33" s="52" t="s">
        <v>32</v>
      </c>
      <c r="N33" s="51" t="s">
        <v>169</v>
      </c>
      <c r="O33" s="36"/>
      <c r="P33" s="54">
        <v>20</v>
      </c>
      <c r="Q33" s="14" t="s">
        <v>120</v>
      </c>
      <c r="R33" s="4" t="s">
        <v>118</v>
      </c>
    </row>
    <row r="34" spans="1:18" ht="25.5" customHeight="1">
      <c r="A34" s="75"/>
      <c r="B34" s="76"/>
      <c r="C34" s="79"/>
      <c r="D34" s="82"/>
      <c r="E34" s="18" t="s">
        <v>169</v>
      </c>
      <c r="F34" s="19" t="str">
        <f>IF(ISERROR(VLOOKUP(7,[1]作成!$H$332:$K$386,3,FALSE))," ",VLOOKUP(7,[1]作成!$H$332:$K$386,3,FALSE))</f>
        <v xml:space="preserve"> </v>
      </c>
      <c r="G34" s="48" t="s">
        <v>34</v>
      </c>
      <c r="H34" s="41"/>
      <c r="I34" s="44"/>
      <c r="J34" s="49" t="s">
        <v>42</v>
      </c>
      <c r="K34" s="41"/>
      <c r="L34" s="44"/>
      <c r="M34" s="48" t="s">
        <v>47</v>
      </c>
      <c r="N34" s="49"/>
      <c r="O34" s="44"/>
      <c r="P34" s="83" t="str">
        <f>IF([1]人数!I18=0," ",[1]人数!I18)</f>
        <v xml:space="preserve"> </v>
      </c>
      <c r="Q34" s="84"/>
      <c r="R34" s="4" t="s">
        <v>0</v>
      </c>
    </row>
    <row r="35" spans="1:18" ht="25.5" customHeight="1">
      <c r="A35" s="73">
        <f>IF([1]人数!$F19=0," ",[1]人数!$F19)</f>
        <v>12</v>
      </c>
      <c r="B35" s="76" t="s">
        <v>19</v>
      </c>
      <c r="C35" s="77" t="str">
        <f>IF(ISERROR(VLOOKUP(1,[1]作成!$H$387:$K$441,3,FALSE))," ",VLOOKUP(1,[1]作成!$H$387:$K$441,3,FALSE))</f>
        <v>ごはん</v>
      </c>
      <c r="D35" s="80" t="str">
        <f>IF(ISERROR(VLOOKUP(2,[1]作成!$H$387:$K$441,4,FALSE))," ",VLOOKUP(2,[1]作成!$H$387:$K$441,4,FALSE))</f>
        <v>牛乳</v>
      </c>
      <c r="E35" s="68" t="str">
        <f>IF(ISERROR(VLOOKUP(3,[1]作成!$H$387:$K$441,3,FALSE))," ",VLOOKUP(3,[1]作成!$H$387:$K$441,3,FALSE))</f>
        <v>とりにくのこうみやき</v>
      </c>
      <c r="F35" s="69"/>
      <c r="G35" s="33" t="s">
        <v>33</v>
      </c>
      <c r="H35" s="33" t="s">
        <v>37</v>
      </c>
      <c r="I35" s="36"/>
      <c r="J35" s="33" t="s">
        <v>56</v>
      </c>
      <c r="K35" s="33" t="s">
        <v>66</v>
      </c>
      <c r="L35" s="36"/>
      <c r="M35" s="33" t="s">
        <v>62</v>
      </c>
      <c r="N35" s="33" t="s">
        <v>44</v>
      </c>
      <c r="O35" s="36"/>
      <c r="P35" s="54">
        <f>IF([1]計算!U13=0," ",[1]計算!U13)</f>
        <v>655.89753999999982</v>
      </c>
      <c r="Q35" s="10" t="s">
        <v>121</v>
      </c>
      <c r="R35" s="4" t="s">
        <v>119</v>
      </c>
    </row>
    <row r="36" spans="1:18" ht="25.5" customHeight="1">
      <c r="A36" s="74"/>
      <c r="B36" s="76"/>
      <c r="C36" s="78"/>
      <c r="D36" s="81"/>
      <c r="E36" s="70" t="str">
        <f>IF(ISERROR(VLOOKUP(4,[1]作成!$H$387:$K$441,3,FALSE))," ",VLOOKUP(4,[1]作成!$H$387:$K$441,3,FALSE))</f>
        <v>タルタルサラダ</v>
      </c>
      <c r="F36" s="71"/>
      <c r="G36" s="33" t="s">
        <v>60</v>
      </c>
      <c r="H36" s="33" t="s">
        <v>38</v>
      </c>
      <c r="I36" s="36"/>
      <c r="J36" s="33" t="s">
        <v>163</v>
      </c>
      <c r="K36" s="33" t="s">
        <v>41</v>
      </c>
      <c r="L36" s="36"/>
      <c r="M36" s="33" t="s">
        <v>30</v>
      </c>
      <c r="N36" s="33" t="s">
        <v>32</v>
      </c>
      <c r="O36" s="36"/>
      <c r="P36" s="54">
        <f>IF([1]計算!X13=0," ",[1]計算!X13)</f>
        <v>23.576774</v>
      </c>
      <c r="Q36" s="14" t="s">
        <v>122</v>
      </c>
      <c r="R36" s="4" t="s">
        <v>116</v>
      </c>
    </row>
    <row r="37" spans="1:18" ht="25.5" customHeight="1">
      <c r="A37" s="74"/>
      <c r="B37" s="76"/>
      <c r="C37" s="78"/>
      <c r="D37" s="81"/>
      <c r="E37" s="70" t="str">
        <f>IF(ISERROR(VLOOKUP(5,[1]作成!$H$387:$K$441,3,FALSE))," ",VLOOKUP(5,[1]作成!$H$387:$K$441,3,FALSE))</f>
        <v>じゃがいもとわかめのみそしる</v>
      </c>
      <c r="F37" s="71"/>
      <c r="G37" s="33" t="s">
        <v>65</v>
      </c>
      <c r="H37" s="33" t="s">
        <v>39</v>
      </c>
      <c r="I37" s="38"/>
      <c r="J37" s="33" t="s">
        <v>51</v>
      </c>
      <c r="K37" s="33" t="s">
        <v>42</v>
      </c>
      <c r="L37" s="36"/>
      <c r="M37" s="33" t="s">
        <v>63</v>
      </c>
      <c r="N37" s="39"/>
      <c r="O37" s="36"/>
      <c r="P37" s="54">
        <f>IF([1]計算!Z13=0," ",[1]計算!Z13)</f>
        <v>23.431047999999997</v>
      </c>
      <c r="Q37" s="14" t="s">
        <v>122</v>
      </c>
      <c r="R37" s="4" t="s">
        <v>111</v>
      </c>
    </row>
    <row r="38" spans="1:18" ht="25.5" customHeight="1">
      <c r="A38" s="75"/>
      <c r="B38" s="76"/>
      <c r="C38" s="79"/>
      <c r="D38" s="82"/>
      <c r="E38" s="18" t="str">
        <f>IF(ISERROR(VLOOKUP(6,[1]作成!$H$387:$K$441,3,FALSE))," ",VLOOKUP(6,[1]作成!$H$387:$K$441,3,FALSE))</f>
        <v xml:space="preserve"> </v>
      </c>
      <c r="F38" s="19" t="str">
        <f>IF(ISERROR(VLOOKUP(7,[1]作成!$H$387:$K$441,3,FALSE))," ",VLOOKUP(7,[1]作成!$H$387:$K$441,3,FALSE))</f>
        <v xml:space="preserve"> </v>
      </c>
      <c r="G38" s="33" t="s">
        <v>36</v>
      </c>
      <c r="H38" s="37"/>
      <c r="I38" s="38"/>
      <c r="J38" s="33" t="s">
        <v>40</v>
      </c>
      <c r="K38" s="33" t="s">
        <v>69</v>
      </c>
      <c r="L38" s="38"/>
      <c r="M38" s="33" t="s">
        <v>64</v>
      </c>
      <c r="N38" s="39"/>
      <c r="O38" s="36"/>
      <c r="P38" s="83" t="str">
        <f>IF([1]人数!I19=0," ",[1]人数!I19)</f>
        <v xml:space="preserve"> </v>
      </c>
      <c r="Q38" s="84"/>
      <c r="R38" s="4" t="s">
        <v>111</v>
      </c>
    </row>
    <row r="39" spans="1:18" ht="25.5" customHeight="1">
      <c r="A39" s="73">
        <f>IF([1]人数!$F20=0," ",[1]人数!$F20)</f>
        <v>13</v>
      </c>
      <c r="B39" s="76" t="s">
        <v>20</v>
      </c>
      <c r="C39" s="77" t="str">
        <f>IF(ISERROR(VLOOKUP(1,[1]作成!$H$442:$K$496,3,FALSE))," ",VLOOKUP(1,[1]作成!$H$442:$K$496,3,FALSE))</f>
        <v>ごはん</v>
      </c>
      <c r="D39" s="80" t="str">
        <f>IF(ISERROR(VLOOKUP(2,[1]作成!$H$442:$K$496,4,FALSE))," ",VLOOKUP(2,[1]作成!$H$442:$K$496,4,FALSE))</f>
        <v>牛乳</v>
      </c>
      <c r="E39" s="68" t="str">
        <f>IF(ISERROR(VLOOKUP(3,[1]作成!$H$442:$K$496,3,FALSE))," ",VLOOKUP(3,[1]作成!$H$442:$K$496,3,FALSE))</f>
        <v>ししゃものごまあげ</v>
      </c>
      <c r="F39" s="69"/>
      <c r="G39" s="55" t="s">
        <v>33</v>
      </c>
      <c r="H39" s="56" t="s">
        <v>36</v>
      </c>
      <c r="I39" s="45"/>
      <c r="J39" s="56" t="s">
        <v>97</v>
      </c>
      <c r="K39" s="56" t="s">
        <v>152</v>
      </c>
      <c r="L39" s="34"/>
      <c r="M39" s="56" t="s">
        <v>62</v>
      </c>
      <c r="N39" s="56" t="s">
        <v>29</v>
      </c>
      <c r="O39" s="47" t="s">
        <v>95</v>
      </c>
      <c r="P39" s="54">
        <f>IF([1]計算!U14=0," ",[1]計算!U14)</f>
        <v>653.59299999999985</v>
      </c>
      <c r="Q39" s="10" t="s">
        <v>123</v>
      </c>
      <c r="R39" s="4" t="s">
        <v>111</v>
      </c>
    </row>
    <row r="40" spans="1:18" ht="25.5" customHeight="1">
      <c r="A40" s="74"/>
      <c r="B40" s="76"/>
      <c r="C40" s="78"/>
      <c r="D40" s="81"/>
      <c r="E40" s="70" t="str">
        <f>IF(ISERROR(VLOOKUP(4,[1]作成!$H$442:$K$496,3,FALSE))," ",VLOOKUP(4,[1]作成!$H$442:$K$496,3,FALSE))</f>
        <v>れんこんのきんぴら</v>
      </c>
      <c r="F40" s="71"/>
      <c r="G40" s="52" t="s">
        <v>83</v>
      </c>
      <c r="H40" s="51" t="s">
        <v>38</v>
      </c>
      <c r="I40" s="38"/>
      <c r="J40" s="51" t="s">
        <v>41</v>
      </c>
      <c r="K40" s="51" t="s">
        <v>159</v>
      </c>
      <c r="L40" s="36"/>
      <c r="M40" s="51" t="s">
        <v>27</v>
      </c>
      <c r="N40" s="51" t="s">
        <v>30</v>
      </c>
      <c r="O40" s="38"/>
      <c r="P40" s="54">
        <f>IF([1]計算!X14=0," ",[1]計算!X14)</f>
        <v>24.132600000000004</v>
      </c>
      <c r="Q40" s="14" t="s">
        <v>109</v>
      </c>
      <c r="R40" s="4" t="s">
        <v>111</v>
      </c>
    </row>
    <row r="41" spans="1:18" ht="25.5" customHeight="1">
      <c r="A41" s="74"/>
      <c r="B41" s="76"/>
      <c r="C41" s="78"/>
      <c r="D41" s="81"/>
      <c r="E41" s="70" t="str">
        <f>IF(ISERROR(VLOOKUP(5,[1]作成!$H$442:$K$496,3,FALSE))," ",VLOOKUP(5,[1]作成!$H$442:$K$496,3,FALSE))</f>
        <v>ほうとう</v>
      </c>
      <c r="F41" s="71"/>
      <c r="G41" s="52" t="s">
        <v>144</v>
      </c>
      <c r="H41" s="51" t="s">
        <v>145</v>
      </c>
      <c r="I41" s="38"/>
      <c r="J41" s="51" t="s">
        <v>68</v>
      </c>
      <c r="K41" s="51" t="s">
        <v>163</v>
      </c>
      <c r="L41" s="36"/>
      <c r="M41" s="51" t="s">
        <v>84</v>
      </c>
      <c r="N41" s="51" t="s">
        <v>63</v>
      </c>
      <c r="O41" s="38"/>
      <c r="P41" s="54">
        <f>IF([1]計算!Z14=0," ",[1]計算!Z14)</f>
        <v>19.789100000000001</v>
      </c>
      <c r="Q41" s="14" t="s">
        <v>16</v>
      </c>
      <c r="R41" s="4" t="s">
        <v>0</v>
      </c>
    </row>
    <row r="42" spans="1:18" ht="25.5" customHeight="1">
      <c r="A42" s="75"/>
      <c r="B42" s="76"/>
      <c r="C42" s="79"/>
      <c r="D42" s="82"/>
      <c r="E42" s="18" t="str">
        <f>IF(ISERROR(VLOOKUP(6,[1]作成!$H$442:$K$496,3,FALSE))," ",VLOOKUP(6,[1]作成!$H$442:$K$496,3,FALSE))</f>
        <v>ふりかけ</v>
      </c>
      <c r="F42" s="19" t="str">
        <f>IF(ISERROR(VLOOKUP(7,[1]作成!$H$442:$K$496,3,FALSE))," ",VLOOKUP(7,[1]作成!$H$442:$K$496,3,FALSE))</f>
        <v xml:space="preserve"> </v>
      </c>
      <c r="G42" s="48" t="s">
        <v>60</v>
      </c>
      <c r="H42" s="41"/>
      <c r="I42" s="44"/>
      <c r="J42" s="49" t="s">
        <v>57</v>
      </c>
      <c r="K42" s="49" t="s">
        <v>94</v>
      </c>
      <c r="L42" s="43"/>
      <c r="M42" s="49" t="s">
        <v>76</v>
      </c>
      <c r="N42" s="49" t="s">
        <v>131</v>
      </c>
      <c r="O42" s="44"/>
      <c r="P42" s="83" t="str">
        <f>IF([1]人数!I20=0," ",[1]人数!I20)</f>
        <v xml:space="preserve"> </v>
      </c>
      <c r="Q42" s="84"/>
      <c r="R42" s="4" t="s">
        <v>0</v>
      </c>
    </row>
    <row r="43" spans="1:18" ht="25.5" customHeight="1">
      <c r="A43" s="73">
        <f>IF([1]人数!$F21=0," ",[1]人数!$F21)</f>
        <v>14</v>
      </c>
      <c r="B43" s="76" t="s">
        <v>21</v>
      </c>
      <c r="C43" s="77" t="str">
        <f>IF(ISERROR(VLOOKUP(1,[1]作成!$H$497:$K$551,3,FALSE))," ",VLOOKUP(1,[1]作成!$H$497:$K$551,3,FALSE))</f>
        <v>むぎごはん</v>
      </c>
      <c r="D43" s="80" t="str">
        <f>IF(ISERROR(VLOOKUP(2,[1]作成!$H$497:$K$551,4,FALSE))," ",VLOOKUP(2,[1]作成!$H$497:$K$551,4,FALSE))</f>
        <v>牛乳</v>
      </c>
      <c r="E43" s="68" t="str">
        <f>IF(ISERROR(VLOOKUP(3,[1]作成!$H$497:$K$551,3,FALSE))," ",VLOOKUP(3,[1]作成!$H$497:$K$551,3,FALSE))</f>
        <v>チキンカレー</v>
      </c>
      <c r="F43" s="69"/>
      <c r="G43" s="33" t="s">
        <v>33</v>
      </c>
      <c r="H43" s="37"/>
      <c r="I43" s="38"/>
      <c r="J43" s="40" t="s">
        <v>51</v>
      </c>
      <c r="K43" s="33" t="s">
        <v>52</v>
      </c>
      <c r="L43" s="36"/>
      <c r="M43" s="33" t="s">
        <v>26</v>
      </c>
      <c r="N43" s="33" t="s">
        <v>48</v>
      </c>
      <c r="O43" s="33" t="s">
        <v>134</v>
      </c>
      <c r="P43" s="54">
        <f>IF([1]計算!U15=0," ",[1]計算!U15)</f>
        <v>775.47419999999988</v>
      </c>
      <c r="Q43" s="10" t="s">
        <v>18</v>
      </c>
      <c r="R43" s="4" t="s">
        <v>116</v>
      </c>
    </row>
    <row r="44" spans="1:18" ht="25.5" customHeight="1">
      <c r="A44" s="74"/>
      <c r="B44" s="76"/>
      <c r="C44" s="78"/>
      <c r="D44" s="81"/>
      <c r="E44" s="70" t="str">
        <f>IF(ISERROR(VLOOKUP(4,[1]作成!$H$497:$K$551,3,FALSE))," ",VLOOKUP(4,[1]作成!$H$497:$K$551,3,FALSE))</f>
        <v>フルーツのなまクリームあえ</v>
      </c>
      <c r="F44" s="71"/>
      <c r="G44" s="33" t="s">
        <v>60</v>
      </c>
      <c r="H44" s="37"/>
      <c r="I44" s="38"/>
      <c r="J44" s="40" t="s">
        <v>56</v>
      </c>
      <c r="K44" s="33" t="s">
        <v>81</v>
      </c>
      <c r="L44" s="36"/>
      <c r="M44" s="33" t="s">
        <v>32</v>
      </c>
      <c r="N44" s="33" t="s">
        <v>79</v>
      </c>
      <c r="O44" s="33" t="s">
        <v>43</v>
      </c>
      <c r="P44" s="54">
        <f>IF([1]計算!X15=0," ",[1]計算!X15)</f>
        <v>20.652220000000007</v>
      </c>
      <c r="Q44" s="14" t="s">
        <v>16</v>
      </c>
      <c r="R44" s="4" t="s">
        <v>0</v>
      </c>
    </row>
    <row r="45" spans="1:18" ht="25.5" customHeight="1">
      <c r="A45" s="74"/>
      <c r="B45" s="76"/>
      <c r="C45" s="78"/>
      <c r="D45" s="81"/>
      <c r="E45" s="70" t="str">
        <f>IF(ISERROR(VLOOKUP(5,[1]作成!$H$497:$K$551,3,FALSE))," ",VLOOKUP(5,[1]作成!$H$497:$K$551,3,FALSE))</f>
        <v xml:space="preserve"> </v>
      </c>
      <c r="F45" s="71"/>
      <c r="G45" s="33" t="s">
        <v>53</v>
      </c>
      <c r="H45" s="37"/>
      <c r="I45" s="38"/>
      <c r="J45" s="40" t="s">
        <v>42</v>
      </c>
      <c r="K45" s="33" t="s">
        <v>154</v>
      </c>
      <c r="L45" s="36"/>
      <c r="M45" s="33" t="s">
        <v>29</v>
      </c>
      <c r="N45" s="33" t="s">
        <v>132</v>
      </c>
      <c r="O45" s="36"/>
      <c r="P45" s="54">
        <f>IF([1]計算!Z15=0," ",[1]計算!Z15)</f>
        <v>20.425740000000005</v>
      </c>
      <c r="Q45" s="14" t="s">
        <v>16</v>
      </c>
      <c r="R45" s="4" t="s">
        <v>0</v>
      </c>
    </row>
    <row r="46" spans="1:18" ht="25.5" customHeight="1">
      <c r="A46" s="75"/>
      <c r="B46" s="76"/>
      <c r="C46" s="79"/>
      <c r="D46" s="82"/>
      <c r="E46" s="18" t="str">
        <f>IF(ISERROR(VLOOKUP(6,[1]作成!$H$497:$K$551,3,FALSE))," ",VLOOKUP(6,[1]作成!$H$497:$K$551,3,FALSE))</f>
        <v xml:space="preserve"> </v>
      </c>
      <c r="F46" s="19" t="str">
        <f>IF(ISERROR(VLOOKUP(7,[1]作成!$H$497:$K$551,3,FALSE))," ",VLOOKUP(7,[1]作成!$H$497:$K$551,3,FALSE))</f>
        <v xml:space="preserve"> </v>
      </c>
      <c r="G46" s="33" t="s">
        <v>80</v>
      </c>
      <c r="H46" s="37"/>
      <c r="I46" s="38"/>
      <c r="J46" s="40" t="s">
        <v>41</v>
      </c>
      <c r="K46" s="33" t="s">
        <v>82</v>
      </c>
      <c r="L46" s="38"/>
      <c r="M46" s="33" t="s">
        <v>27</v>
      </c>
      <c r="N46" s="33" t="s">
        <v>133</v>
      </c>
      <c r="O46" s="36"/>
      <c r="P46" s="83" t="str">
        <f>IF([1]人数!I21=0," ",[1]人数!I21)</f>
        <v xml:space="preserve"> </v>
      </c>
      <c r="Q46" s="84"/>
      <c r="R46" s="4" t="s">
        <v>0</v>
      </c>
    </row>
    <row r="47" spans="1:18" ht="25.5" customHeight="1">
      <c r="A47" s="73">
        <f>IF([1]人数!$F22=0," ",[1]人数!$F22)</f>
        <v>17</v>
      </c>
      <c r="B47" s="87" t="s">
        <v>14</v>
      </c>
      <c r="C47" s="77" t="str">
        <f>IF(ISERROR(VLOOKUP(1,[1]作成!$H$552:$K$606,3,FALSE))," ",VLOOKUP(1,[1]作成!$H$552:$K$606,3,FALSE))</f>
        <v>ごはん</v>
      </c>
      <c r="D47" s="80" t="str">
        <f>IF(ISERROR(VLOOKUP(2,[1]作成!$H$552:$K$606,4,FALSE))," ",VLOOKUP(2,[1]作成!$H$552:$K$606,4,FALSE))</f>
        <v>牛乳</v>
      </c>
      <c r="E47" s="68" t="str">
        <f>IF(ISERROR(VLOOKUP(3,[1]作成!$H$552:$K$606,3,FALSE))," ",VLOOKUP(3,[1]作成!$H$552:$K$606,3,FALSE))</f>
        <v>はるまき</v>
      </c>
      <c r="F47" s="85"/>
      <c r="G47" s="55" t="s">
        <v>33</v>
      </c>
      <c r="H47" s="56" t="s">
        <v>34</v>
      </c>
      <c r="I47" s="34"/>
      <c r="J47" s="56" t="s">
        <v>51</v>
      </c>
      <c r="K47" s="56" t="s">
        <v>57</v>
      </c>
      <c r="L47" s="47" t="s">
        <v>163</v>
      </c>
      <c r="M47" s="55" t="s">
        <v>62</v>
      </c>
      <c r="N47" s="56" t="s">
        <v>63</v>
      </c>
      <c r="O47" s="34"/>
      <c r="P47" s="54">
        <f>IF([1]計算!U16=0," ",[1]計算!U16)</f>
        <v>682.70060000000012</v>
      </c>
      <c r="Q47" s="10" t="s">
        <v>18</v>
      </c>
      <c r="R47" s="4" t="s">
        <v>0</v>
      </c>
    </row>
    <row r="48" spans="1:18" ht="25.5" customHeight="1">
      <c r="A48" s="74"/>
      <c r="B48" s="88"/>
      <c r="C48" s="78"/>
      <c r="D48" s="81"/>
      <c r="E48" s="70" t="str">
        <f>IF(ISERROR(VLOOKUP(4,[1]作成!$H$552:$K$606,3,FALSE))," ",VLOOKUP(4,[1]作成!$H$552:$K$606,3,FALSE))</f>
        <v>ヤーコンチャプチェ</v>
      </c>
      <c r="F48" s="86"/>
      <c r="G48" s="52" t="s">
        <v>146</v>
      </c>
      <c r="H48" s="51" t="s">
        <v>73</v>
      </c>
      <c r="I48" s="38"/>
      <c r="J48" s="51" t="s">
        <v>56</v>
      </c>
      <c r="K48" s="51" t="s">
        <v>42</v>
      </c>
      <c r="L48" s="38"/>
      <c r="M48" s="51" t="s">
        <v>29</v>
      </c>
      <c r="N48" s="51" t="s">
        <v>30</v>
      </c>
      <c r="O48" s="36"/>
      <c r="P48" s="54">
        <f>IF([1]計算!X16=0," ",[1]計算!X16)</f>
        <v>22.291159999999994</v>
      </c>
      <c r="Q48" s="14" t="s">
        <v>16</v>
      </c>
      <c r="R48" s="4" t="s">
        <v>0</v>
      </c>
    </row>
    <row r="49" spans="1:18" ht="25.5" customHeight="1">
      <c r="A49" s="74"/>
      <c r="B49" s="88"/>
      <c r="C49" s="78"/>
      <c r="D49" s="81"/>
      <c r="E49" s="70" t="str">
        <f>IF(ISERROR(VLOOKUP(5,[1]作成!$H$552:$K$606,3,FALSE))," ",VLOOKUP(5,[1]作成!$H$552:$K$606,3,FALSE))</f>
        <v>にくだんごのスープ</v>
      </c>
      <c r="F49" s="86"/>
      <c r="G49" s="52" t="s">
        <v>72</v>
      </c>
      <c r="H49" s="51" t="s">
        <v>35</v>
      </c>
      <c r="I49" s="38"/>
      <c r="J49" s="51" t="s">
        <v>41</v>
      </c>
      <c r="K49" s="51" t="s">
        <v>161</v>
      </c>
      <c r="L49" s="38"/>
      <c r="M49" s="51" t="s">
        <v>158</v>
      </c>
      <c r="N49" s="51" t="s">
        <v>55</v>
      </c>
      <c r="O49" s="36"/>
      <c r="P49" s="54">
        <f>IF([1]計算!Z16=0," ",[1]計算!Z16)</f>
        <v>23.520620000000005</v>
      </c>
      <c r="Q49" s="14" t="s">
        <v>16</v>
      </c>
      <c r="R49" s="4" t="s">
        <v>0</v>
      </c>
    </row>
    <row r="50" spans="1:18" ht="25.5" customHeight="1">
      <c r="A50" s="75"/>
      <c r="B50" s="89"/>
      <c r="C50" s="79"/>
      <c r="D50" s="82"/>
      <c r="E50" s="17" t="str">
        <f>IF(ISERROR(VLOOKUP(6,[1]作成!$H$552:$K$606,3,FALSE))," ",VLOOKUP(6,[1]作成!$H$552:$K$606,3,FALSE))</f>
        <v xml:space="preserve"> </v>
      </c>
      <c r="F50" s="17" t="str">
        <f>IF(ISERROR(VLOOKUP(7,[1]作成!$H$552:$K$606,3,FALSE))," ",VLOOKUP(7,[1]作成!$H$552:$K$606,3,FALSE))</f>
        <v xml:space="preserve"> </v>
      </c>
      <c r="G50" s="48" t="s">
        <v>60</v>
      </c>
      <c r="H50" s="41"/>
      <c r="I50" s="44"/>
      <c r="J50" s="49" t="s">
        <v>99</v>
      </c>
      <c r="K50" s="49" t="s">
        <v>93</v>
      </c>
      <c r="L50" s="44"/>
      <c r="M50" s="49" t="s">
        <v>135</v>
      </c>
      <c r="N50" s="42"/>
      <c r="O50" s="43"/>
      <c r="P50" s="83" t="str">
        <f>IF([1]人数!I22=0," ",[1]人数!I22)</f>
        <v xml:space="preserve"> </v>
      </c>
      <c r="Q50" s="84"/>
      <c r="R50" s="4" t="s">
        <v>0</v>
      </c>
    </row>
    <row r="51" spans="1:18" ht="25.5" customHeight="1">
      <c r="A51" s="73">
        <f>IF([1]人数!$F23=0," ",[1]人数!$F23)</f>
        <v>18</v>
      </c>
      <c r="B51" s="76" t="s">
        <v>17</v>
      </c>
      <c r="C51" s="77" t="s">
        <v>171</v>
      </c>
      <c r="D51" s="80" t="str">
        <f>IF(ISERROR(VLOOKUP(2,[1]作成!$H$607:$K$661,4,FALSE))," ",VLOOKUP(2,[1]作成!$H$607:$K$661,4,FALSE))</f>
        <v>牛乳</v>
      </c>
      <c r="E51" s="68" t="str">
        <f>IF(ISERROR(VLOOKUP(3,[1]作成!$H$607:$K$661,3,FALSE))," ",VLOOKUP(3,[1]作成!$H$607:$K$661,3,FALSE))</f>
        <v>ペスカトーレ</v>
      </c>
      <c r="F51" s="69"/>
      <c r="G51" s="33" t="s">
        <v>35</v>
      </c>
      <c r="H51" s="33" t="s">
        <v>87</v>
      </c>
      <c r="I51" s="36"/>
      <c r="J51" s="33" t="s">
        <v>42</v>
      </c>
      <c r="K51" s="33" t="s">
        <v>41</v>
      </c>
      <c r="L51" s="36"/>
      <c r="M51" s="33" t="s">
        <v>172</v>
      </c>
      <c r="N51" s="33" t="s">
        <v>32</v>
      </c>
      <c r="O51" s="36"/>
      <c r="P51" s="54">
        <v>705</v>
      </c>
      <c r="Q51" s="10" t="s">
        <v>18</v>
      </c>
      <c r="R51" s="4" t="s">
        <v>0</v>
      </c>
    </row>
    <row r="52" spans="1:18" ht="25.5" customHeight="1">
      <c r="A52" s="74"/>
      <c r="B52" s="76"/>
      <c r="C52" s="78"/>
      <c r="D52" s="81"/>
      <c r="E52" s="70" t="str">
        <f>IF(ISERROR(VLOOKUP(4,[1]作成!$H$607:$K$661,3,FALSE))," ",VLOOKUP(4,[1]作成!$H$607:$K$661,3,FALSE))</f>
        <v>ポトフ</v>
      </c>
      <c r="F52" s="71"/>
      <c r="G52" s="33" t="s">
        <v>33</v>
      </c>
      <c r="H52" s="33" t="s">
        <v>60</v>
      </c>
      <c r="I52" s="38"/>
      <c r="J52" s="33" t="s">
        <v>50</v>
      </c>
      <c r="K52" s="33" t="s">
        <v>49</v>
      </c>
      <c r="L52" s="36"/>
      <c r="M52" s="33" t="s">
        <v>173</v>
      </c>
      <c r="N52" s="33" t="s">
        <v>46</v>
      </c>
      <c r="O52" s="36"/>
      <c r="P52" s="54">
        <v>29</v>
      </c>
      <c r="Q52" s="14" t="s">
        <v>16</v>
      </c>
      <c r="R52" s="4" t="s">
        <v>0</v>
      </c>
    </row>
    <row r="53" spans="1:18" ht="25.5" customHeight="1">
      <c r="A53" s="74"/>
      <c r="B53" s="76"/>
      <c r="C53" s="78"/>
      <c r="D53" s="81"/>
      <c r="E53" s="70" t="str">
        <f>IF(ISERROR(VLOOKUP(5,[1]作成!$H$607:$K$661,3,FALSE))," ",VLOOKUP(5,[1]作成!$H$607:$K$661,3,FALSE))</f>
        <v>ヨーグルト</v>
      </c>
      <c r="F53" s="71"/>
      <c r="G53" s="33" t="s">
        <v>88</v>
      </c>
      <c r="H53" s="33" t="s">
        <v>175</v>
      </c>
      <c r="I53" s="38"/>
      <c r="J53" s="33" t="s">
        <v>51</v>
      </c>
      <c r="K53" s="33" t="s">
        <v>159</v>
      </c>
      <c r="L53" s="38"/>
      <c r="M53" s="33" t="s">
        <v>174</v>
      </c>
      <c r="N53" s="33"/>
      <c r="O53" s="36"/>
      <c r="P53" s="54">
        <v>21.9</v>
      </c>
      <c r="Q53" s="14" t="s">
        <v>16</v>
      </c>
      <c r="R53" s="4" t="s">
        <v>0</v>
      </c>
    </row>
    <row r="54" spans="1:18" ht="25.5" customHeight="1">
      <c r="A54" s="75"/>
      <c r="B54" s="76"/>
      <c r="C54" s="79"/>
      <c r="D54" s="82"/>
      <c r="E54" s="18"/>
      <c r="F54" s="19" t="str">
        <f>IF(ISERROR(VLOOKUP(7,[1]作成!$H$607:$K$661,3,FALSE))," ",VLOOKUP(7,[1]作成!$H$607:$K$661,3,FALSE))</f>
        <v xml:space="preserve"> </v>
      </c>
      <c r="G54" s="33" t="s">
        <v>89</v>
      </c>
      <c r="H54" s="33" t="s">
        <v>80</v>
      </c>
      <c r="I54" s="38"/>
      <c r="J54" s="33" t="s">
        <v>52</v>
      </c>
      <c r="K54" s="33" t="s">
        <v>57</v>
      </c>
      <c r="L54" s="38"/>
      <c r="M54" s="33" t="s">
        <v>45</v>
      </c>
      <c r="N54" s="39"/>
      <c r="O54" s="36"/>
      <c r="P54" s="83" t="str">
        <f>IF([1]人数!I23=0," ",[1]人数!I23)</f>
        <v xml:space="preserve"> </v>
      </c>
      <c r="Q54" s="84"/>
      <c r="R54" s="4" t="s">
        <v>0</v>
      </c>
    </row>
    <row r="55" spans="1:18" ht="25.5" customHeight="1">
      <c r="A55" s="73">
        <f>IF([1]人数!$F24=0," ",[1]人数!$F24)</f>
        <v>19</v>
      </c>
      <c r="B55" s="76" t="s">
        <v>19</v>
      </c>
      <c r="C55" s="77" t="str">
        <f>IF(ISERROR(VLOOKUP(1,[1]作成!$H$662:$K$716,3,FALSE))," ",VLOOKUP(1,[1]作成!$H$662:$K$716,3,FALSE))</f>
        <v>ごはん</v>
      </c>
      <c r="D55" s="80" t="str">
        <f>IF(ISERROR(VLOOKUP(2,[1]作成!$H$662:$K$716,4,FALSE))," ",VLOOKUP(2,[1]作成!$H$662:$K$716,4,FALSE))</f>
        <v>牛乳</v>
      </c>
      <c r="E55" s="68" t="str">
        <f>IF(ISERROR(VLOOKUP(3,[1]作成!$H$662:$K$716,3,FALSE))," ",VLOOKUP(3,[1]作成!$H$662:$K$716,3,FALSE))</f>
        <v>ちくわのアーモンドあげ</v>
      </c>
      <c r="F55" s="69"/>
      <c r="G55" s="55" t="s">
        <v>33</v>
      </c>
      <c r="H55" s="56" t="str">
        <f>[1]作成!BA56</f>
        <v xml:space="preserve"> </v>
      </c>
      <c r="I55" s="34"/>
      <c r="J55" s="56" t="s">
        <v>150</v>
      </c>
      <c r="K55" s="56" t="s">
        <v>51</v>
      </c>
      <c r="L55" s="47" t="s">
        <v>42</v>
      </c>
      <c r="M55" s="56" t="s">
        <v>62</v>
      </c>
      <c r="N55" s="56" t="s">
        <v>29</v>
      </c>
      <c r="O55" s="47" t="s">
        <v>55</v>
      </c>
      <c r="P55" s="54">
        <f>IF([1]計算!U18=0," ",[1]計算!U18)</f>
        <v>632.45100000000002</v>
      </c>
      <c r="Q55" s="10" t="s">
        <v>18</v>
      </c>
      <c r="R55" s="4" t="s">
        <v>0</v>
      </c>
    </row>
    <row r="56" spans="1:18" ht="25.5" customHeight="1">
      <c r="A56" s="74"/>
      <c r="B56" s="76"/>
      <c r="C56" s="78"/>
      <c r="D56" s="81"/>
      <c r="E56" s="70" t="str">
        <f>IF(ISERROR(VLOOKUP(4,[1]作成!$H$662:$K$716,3,FALSE))," ",VLOOKUP(4,[1]作成!$H$662:$K$716,3,FALSE))</f>
        <v>ブロッコリーのおかかあえ</v>
      </c>
      <c r="F56" s="71"/>
      <c r="G56" s="52" t="s">
        <v>91</v>
      </c>
      <c r="H56" s="37"/>
      <c r="I56" s="36"/>
      <c r="J56" s="51" t="s">
        <v>40</v>
      </c>
      <c r="K56" s="51" t="s">
        <v>163</v>
      </c>
      <c r="L56" s="50" t="s">
        <v>68</v>
      </c>
      <c r="M56" s="51" t="s">
        <v>27</v>
      </c>
      <c r="N56" s="51" t="s">
        <v>30</v>
      </c>
      <c r="O56" s="50" t="s">
        <v>63</v>
      </c>
      <c r="P56" s="54">
        <f>IF([1]計算!X18=0," ",[1]計算!X18)</f>
        <v>23.115900000000007</v>
      </c>
      <c r="Q56" s="14" t="s">
        <v>16</v>
      </c>
      <c r="R56" s="4" t="s">
        <v>0</v>
      </c>
    </row>
    <row r="57" spans="1:18" ht="25.5" customHeight="1">
      <c r="A57" s="74"/>
      <c r="B57" s="76"/>
      <c r="C57" s="78"/>
      <c r="D57" s="81"/>
      <c r="E57" s="70" t="str">
        <f>IF(ISERROR(VLOOKUP(5,[1]作成!$H$662:$K$716,3,FALSE))," ",VLOOKUP(5,[1]作成!$H$662:$K$716,3,FALSE))</f>
        <v>へいすけのにくどうふ</v>
      </c>
      <c r="F57" s="71"/>
      <c r="G57" s="52" t="s">
        <v>148</v>
      </c>
      <c r="H57" s="37"/>
      <c r="I57" s="36"/>
      <c r="J57" s="51" t="s">
        <v>93</v>
      </c>
      <c r="K57" s="51" t="s">
        <v>41</v>
      </c>
      <c r="L57" s="50" t="s">
        <v>57</v>
      </c>
      <c r="M57" s="51" t="s">
        <v>84</v>
      </c>
      <c r="N57" s="51" t="s">
        <v>76</v>
      </c>
      <c r="O57" s="36"/>
      <c r="P57" s="54">
        <f>IF([1]計算!Z18=0," ",[1]計算!Z18)</f>
        <v>17.950200000000002</v>
      </c>
      <c r="Q57" s="14" t="s">
        <v>16</v>
      </c>
      <c r="R57" s="4" t="s">
        <v>0</v>
      </c>
    </row>
    <row r="58" spans="1:18" ht="25.5" customHeight="1">
      <c r="A58" s="75"/>
      <c r="B58" s="76"/>
      <c r="C58" s="79"/>
      <c r="D58" s="82"/>
      <c r="E58" s="18" t="str">
        <f>IF(ISERROR(VLOOKUP(6,[1]作成!$H$662:$K$716,3,FALSE))," ",VLOOKUP(6,[1]作成!$H$662:$K$716,3,FALSE))</f>
        <v xml:space="preserve"> </v>
      </c>
      <c r="F58" s="19" t="str">
        <f>IF(ISERROR(VLOOKUP(7,[1]作成!$H$662:$K$716,3,FALSE))," ",VLOOKUP(7,[1]作成!$H$662:$K$716,3,FALSE))</f>
        <v xml:space="preserve"> </v>
      </c>
      <c r="G58" s="48" t="s">
        <v>34</v>
      </c>
      <c r="H58" s="41"/>
      <c r="I58" s="43"/>
      <c r="J58" s="49" t="s">
        <v>56</v>
      </c>
      <c r="K58" s="49" t="s">
        <v>67</v>
      </c>
      <c r="L58" s="44"/>
      <c r="M58" s="49" t="s">
        <v>75</v>
      </c>
      <c r="N58" s="49" t="s">
        <v>101</v>
      </c>
      <c r="O58" s="43"/>
      <c r="P58" s="83" t="s">
        <v>180</v>
      </c>
      <c r="Q58" s="84"/>
      <c r="R58" s="4" t="s">
        <v>0</v>
      </c>
    </row>
    <row r="59" spans="1:18" ht="25.5" customHeight="1">
      <c r="A59" s="73">
        <f>IF([1]人数!$F25=0," ",[1]人数!$F25)</f>
        <v>20</v>
      </c>
      <c r="B59" s="76" t="s">
        <v>20</v>
      </c>
      <c r="C59" s="77" t="str">
        <f>IF(ISERROR(VLOOKUP(1,[1]作成!$H$717:$K$771,3,FALSE))," ",VLOOKUP(1,[1]作成!$H$717:$K$771,3,FALSE))</f>
        <v>すしごはん</v>
      </c>
      <c r="D59" s="80" t="str">
        <f>IF(ISERROR(VLOOKUP(2,[1]作成!$H$717:$K$771,4,FALSE))," ",VLOOKUP(2,[1]作成!$H$717:$K$771,4,FALSE))</f>
        <v>牛乳</v>
      </c>
      <c r="E59" s="68" t="str">
        <f>IF(ISERROR(VLOOKUP(3,[1]作成!$H$717:$K$771,3,FALSE))," ",VLOOKUP(3,[1]作成!$H$717:$K$771,3,FALSE))</f>
        <v>さばそぼろどん</v>
      </c>
      <c r="F59" s="69"/>
      <c r="G59" s="33" t="s">
        <v>33</v>
      </c>
      <c r="H59" s="37"/>
      <c r="I59" s="38"/>
      <c r="J59" s="33" t="s">
        <v>56</v>
      </c>
      <c r="K59" s="33" t="s">
        <v>159</v>
      </c>
      <c r="L59" s="36"/>
      <c r="M59" s="33" t="s">
        <v>137</v>
      </c>
      <c r="N59" s="37" t="s">
        <v>138</v>
      </c>
      <c r="O59" s="36"/>
      <c r="P59" s="54">
        <f>IF([1]計算!U19=0," ",[1]計算!U19)</f>
        <v>657.67799999999988</v>
      </c>
      <c r="Q59" s="10" t="s">
        <v>18</v>
      </c>
      <c r="R59" s="4" t="s">
        <v>0</v>
      </c>
    </row>
    <row r="60" spans="1:18" ht="25.5" customHeight="1">
      <c r="A60" s="74"/>
      <c r="B60" s="76"/>
      <c r="C60" s="78"/>
      <c r="D60" s="81"/>
      <c r="E60" s="70" t="str">
        <f>IF(ISERROR(VLOOKUP(4,[1]作成!$H$717:$K$771,3,FALSE))," ",VLOOKUP(4,[1]作成!$H$717:$K$771,3,FALSE))</f>
        <v>かぼちゃのいとこに</v>
      </c>
      <c r="F60" s="71"/>
      <c r="G60" s="33" t="s">
        <v>149</v>
      </c>
      <c r="H60" s="37"/>
      <c r="I60" s="38"/>
      <c r="J60" s="33" t="s">
        <v>41</v>
      </c>
      <c r="K60" s="33" t="s">
        <v>68</v>
      </c>
      <c r="L60" s="36"/>
      <c r="M60" s="33" t="s">
        <v>29</v>
      </c>
      <c r="N60" s="37"/>
      <c r="O60" s="36"/>
      <c r="P60" s="54">
        <f>IF([1]計算!X19=0," ",[1]計算!X19)</f>
        <v>21.051100000000002</v>
      </c>
      <c r="Q60" s="14" t="s">
        <v>16</v>
      </c>
      <c r="R60" s="4" t="s">
        <v>0</v>
      </c>
    </row>
    <row r="61" spans="1:18" ht="25.5" customHeight="1">
      <c r="A61" s="74"/>
      <c r="B61" s="76"/>
      <c r="C61" s="78"/>
      <c r="D61" s="81"/>
      <c r="E61" s="70" t="str">
        <f>IF(ISERROR(VLOOKUP(5,[1]作成!$H$717:$K$771,3,FALSE))," ",VLOOKUP(5,[1]作成!$H$717:$K$771,3,FALSE))</f>
        <v>ゆずふうみじる</v>
      </c>
      <c r="F61" s="71"/>
      <c r="G61" s="33" t="s">
        <v>35</v>
      </c>
      <c r="H61" s="37"/>
      <c r="I61" s="38"/>
      <c r="J61" s="33" t="s">
        <v>85</v>
      </c>
      <c r="K61" s="33" t="s">
        <v>155</v>
      </c>
      <c r="L61" s="36"/>
      <c r="M61" s="33" t="s">
        <v>98</v>
      </c>
      <c r="N61" s="37"/>
      <c r="O61" s="36"/>
      <c r="P61" s="54">
        <f>IF([1]計算!Z19=0," ",[1]計算!Z19)</f>
        <v>21.105000000000004</v>
      </c>
      <c r="Q61" s="14" t="s">
        <v>16</v>
      </c>
      <c r="R61" s="4" t="s">
        <v>0</v>
      </c>
    </row>
    <row r="62" spans="1:18" ht="25.5" customHeight="1">
      <c r="A62" s="75"/>
      <c r="B62" s="76"/>
      <c r="C62" s="79"/>
      <c r="D62" s="82"/>
      <c r="E62" s="18" t="str">
        <f>IF(ISERROR(VLOOKUP(6,[1]作成!$H$717:$K$771,3,FALSE))," ",VLOOKUP(6,[1]作成!$H$717:$K$771,3,FALSE))</f>
        <v xml:space="preserve"> </v>
      </c>
      <c r="F62" s="19" t="str">
        <f>IF(ISERROR(VLOOKUP(7,[1]作成!$H$717:$K$771,3,FALSE))," ",VLOOKUP(7,[1]作成!$H$717:$K$771,3,FALSE))</f>
        <v xml:space="preserve"> </v>
      </c>
      <c r="G62" s="33" t="s">
        <v>60</v>
      </c>
      <c r="H62" s="37"/>
      <c r="I62" s="38"/>
      <c r="J62" s="33" t="s">
        <v>152</v>
      </c>
      <c r="K62" s="33" t="s">
        <v>156</v>
      </c>
      <c r="L62" s="36"/>
      <c r="M62" s="33" t="s">
        <v>30</v>
      </c>
      <c r="N62" s="37"/>
      <c r="O62" s="36"/>
      <c r="P62" s="83" t="s">
        <v>181</v>
      </c>
      <c r="Q62" s="84"/>
      <c r="R62" s="4" t="s">
        <v>0</v>
      </c>
    </row>
    <row r="63" spans="1:18" ht="25.5" customHeight="1">
      <c r="A63" s="73">
        <f>IF([1]人数!$F26=0," ",[1]人数!$F26)</f>
        <v>21</v>
      </c>
      <c r="B63" s="76" t="s">
        <v>21</v>
      </c>
      <c r="C63" s="77" t="str">
        <f>IF(ISERROR(VLOOKUP(1,[1]作成!$H$772:$K$826,3,FALSE))," ",VLOOKUP(1,[1]作成!$H$772:$K$826,3,FALSE))</f>
        <v>クリスマスピラフ</v>
      </c>
      <c r="D63" s="80" t="str">
        <f>IF(ISERROR(VLOOKUP(2,[1]作成!$H$772:$K$826,4,FALSE))," ",VLOOKUP(2,[1]作成!$H$772:$K$826,4,FALSE))</f>
        <v>牛乳</v>
      </c>
      <c r="E63" s="68" t="str">
        <f>IF(ISERROR(VLOOKUP(3,[1]作成!$H$772:$K$826,3,FALSE))," ",VLOOKUP(3,[1]作成!$H$772:$K$826,3,FALSE))</f>
        <v>サクサクチキン</v>
      </c>
      <c r="F63" s="69"/>
      <c r="G63" s="55" t="s">
        <v>33</v>
      </c>
      <c r="H63" s="35"/>
      <c r="I63" s="45"/>
      <c r="J63" s="56" t="s">
        <v>42</v>
      </c>
      <c r="K63" s="56" t="s">
        <v>41</v>
      </c>
      <c r="L63" s="34"/>
      <c r="M63" s="55" t="s">
        <v>139</v>
      </c>
      <c r="N63" s="56" t="s">
        <v>140</v>
      </c>
      <c r="O63" s="34" t="s">
        <v>176</v>
      </c>
      <c r="P63" s="54">
        <f>IF([1]計算!U20=0," ",[1]計算!U20)</f>
        <v>663.10670000000005</v>
      </c>
      <c r="Q63" s="10" t="s">
        <v>18</v>
      </c>
      <c r="R63" s="4" t="s">
        <v>116</v>
      </c>
    </row>
    <row r="64" spans="1:18" ht="25.5" customHeight="1">
      <c r="A64" s="74"/>
      <c r="B64" s="76"/>
      <c r="C64" s="78"/>
      <c r="D64" s="81"/>
      <c r="E64" s="70" t="str">
        <f>IF(ISERROR(VLOOKUP(4,[1]作成!$H$772:$K$826,3,FALSE))," ",VLOOKUP(4,[1]作成!$H$772:$K$826,3,FALSE))</f>
        <v>オニオンスープ</v>
      </c>
      <c r="F64" s="71"/>
      <c r="G64" s="52" t="s">
        <v>60</v>
      </c>
      <c r="H64" s="37"/>
      <c r="I64" s="38"/>
      <c r="J64" s="51" t="s">
        <v>58</v>
      </c>
      <c r="K64" s="51" t="s">
        <v>99</v>
      </c>
      <c r="L64" s="36"/>
      <c r="M64" s="52" t="s">
        <v>48</v>
      </c>
      <c r="N64" s="51" t="s">
        <v>28</v>
      </c>
      <c r="O64" s="36"/>
      <c r="P64" s="54">
        <f>IF([1]計算!X20=0," ",[1]計算!X20)</f>
        <v>25.073571000000005</v>
      </c>
      <c r="Q64" s="14" t="s">
        <v>124</v>
      </c>
      <c r="R64" s="4" t="s">
        <v>116</v>
      </c>
    </row>
    <row r="65" spans="1:18" ht="25.5" customHeight="1">
      <c r="A65" s="74"/>
      <c r="B65" s="76"/>
      <c r="C65" s="78"/>
      <c r="D65" s="81"/>
      <c r="E65" s="70" t="str">
        <f>IF(ISERROR(VLOOKUP(5,[1]作成!$H$772:$K$826,3,FALSE))," ",VLOOKUP(5,[1]作成!$H$772:$K$826,3,FALSE))</f>
        <v>クリスマスデザート</v>
      </c>
      <c r="F65" s="71"/>
      <c r="G65" s="52" t="s">
        <v>35</v>
      </c>
      <c r="H65" s="37"/>
      <c r="I65" s="38"/>
      <c r="J65" s="51" t="s">
        <v>85</v>
      </c>
      <c r="K65" s="51" t="s">
        <v>49</v>
      </c>
      <c r="L65" s="36"/>
      <c r="M65" s="52" t="s">
        <v>30</v>
      </c>
      <c r="N65" s="51" t="s">
        <v>29</v>
      </c>
      <c r="O65" s="36"/>
      <c r="P65" s="54">
        <f>IF([1]計算!Z20=0," ",[1]計算!Z20)</f>
        <v>21.272723000000006</v>
      </c>
      <c r="Q65" s="14" t="s">
        <v>124</v>
      </c>
      <c r="R65" s="4" t="s">
        <v>116</v>
      </c>
    </row>
    <row r="66" spans="1:18" ht="25.5" customHeight="1">
      <c r="A66" s="75"/>
      <c r="B66" s="76"/>
      <c r="C66" s="79"/>
      <c r="D66" s="82"/>
      <c r="E66" s="18" t="str">
        <f>IF(ISERROR(VLOOKUP(6,[1]作成!$H$772:$K$826,3,FALSE))," ",VLOOKUP(6,[1]作成!$H$772:$K$826,3,FALSE))</f>
        <v xml:space="preserve"> </v>
      </c>
      <c r="F66" s="19" t="str">
        <f>IF(ISERROR(VLOOKUP(7,[1]作成!$H$772:$K$826,3,FALSE))," ",VLOOKUP(7,[1]作成!$H$772:$K$826,3,FALSE))</f>
        <v xml:space="preserve"> </v>
      </c>
      <c r="G66" s="48" t="s">
        <v>54</v>
      </c>
      <c r="H66" s="41"/>
      <c r="I66" s="44"/>
      <c r="J66" s="49" t="s">
        <v>157</v>
      </c>
      <c r="K66" s="49" t="s">
        <v>69</v>
      </c>
      <c r="L66" s="44"/>
      <c r="M66" s="48" t="s">
        <v>27</v>
      </c>
      <c r="N66" s="138" t="s">
        <v>177</v>
      </c>
      <c r="O66" s="139"/>
      <c r="P66" s="83" t="s">
        <v>182</v>
      </c>
      <c r="Q66" s="84"/>
      <c r="R66" s="4" t="s">
        <v>0</v>
      </c>
    </row>
    <row r="67" spans="1:18" ht="17.25" hidden="1" customHeight="1">
      <c r="A67" s="73">
        <f>IF([1]人数!$F27=0," ",[1]人数!$F27)</f>
        <v>24</v>
      </c>
      <c r="B67" s="87" t="s">
        <v>14</v>
      </c>
      <c r="C67" s="77" t="str">
        <f>IF(ISERROR(VLOOKUP(1,[1]作成!$H$827:$K$881,3,FALSE))," ",VLOOKUP(1,[1]作成!$H$827:$K$881,3,FALSE))</f>
        <v xml:space="preserve"> </v>
      </c>
      <c r="D67" s="80" t="str">
        <f>IF(ISERROR(VLOOKUP(2,[1]作成!$H$827:$K$881,4,FALSE))," ",VLOOKUP(2,[1]作成!$H$827:$K$881,4,FALSE))</f>
        <v xml:space="preserve"> </v>
      </c>
      <c r="E67" s="68" t="str">
        <f>IF(ISERROR(VLOOKUP(3,[1]作成!$H$827:$K$881,3,FALSE))," ",VLOOKUP(3,[1]作成!$H$827:$K$881,3,FALSE))</f>
        <v xml:space="preserve"> </v>
      </c>
      <c r="F67" s="85"/>
      <c r="G67" s="7"/>
      <c r="H67" s="8"/>
      <c r="I67" s="9"/>
      <c r="J67" s="7"/>
      <c r="K67" s="8"/>
      <c r="L67" s="9"/>
      <c r="M67" s="12"/>
      <c r="N67" s="12"/>
      <c r="O67" s="13"/>
      <c r="P67" s="54" t="str">
        <f>IF([1]計算!U21=0," ",[1]計算!U21)</f>
        <v xml:space="preserve"> </v>
      </c>
      <c r="Q67" s="10" t="s">
        <v>117</v>
      </c>
    </row>
    <row r="68" spans="1:18" ht="17.25" hidden="1" customHeight="1">
      <c r="A68" s="74"/>
      <c r="B68" s="88"/>
      <c r="C68" s="78"/>
      <c r="D68" s="81"/>
      <c r="E68" s="70" t="str">
        <f>IF(ISERROR(VLOOKUP(4,[1]作成!$H$827:$K$881,3,FALSE))," ",VLOOKUP(4,[1]作成!$H$827:$K$881,3,FALSE))</f>
        <v xml:space="preserve"> </v>
      </c>
      <c r="F68" s="86"/>
      <c r="G68" s="11"/>
      <c r="H68" s="12"/>
      <c r="I68" s="13"/>
      <c r="J68" s="11"/>
      <c r="K68" s="12"/>
      <c r="L68" s="13"/>
      <c r="M68" s="12"/>
      <c r="N68" s="12"/>
      <c r="O68" s="13"/>
      <c r="P68" s="54" t="str">
        <f>IF([1]計算!X21=0," ",[1]計算!X21)</f>
        <v xml:space="preserve"> </v>
      </c>
      <c r="Q68" s="14" t="s">
        <v>16</v>
      </c>
    </row>
    <row r="69" spans="1:18" ht="17.25" hidden="1" customHeight="1">
      <c r="A69" s="74"/>
      <c r="B69" s="88"/>
      <c r="C69" s="78"/>
      <c r="D69" s="81"/>
      <c r="E69" s="70" t="str">
        <f>IF(ISERROR(VLOOKUP(5,[1]作成!$H$827:$K$881,3,FALSE))," ",VLOOKUP(5,[1]作成!$H$827:$K$881,3,FALSE))</f>
        <v xml:space="preserve"> </v>
      </c>
      <c r="F69" s="86"/>
      <c r="G69" s="11"/>
      <c r="H69" s="12"/>
      <c r="I69" s="13"/>
      <c r="J69" s="11"/>
      <c r="K69" s="12"/>
      <c r="L69" s="13"/>
      <c r="M69" s="12"/>
      <c r="N69" s="12"/>
      <c r="O69" s="13"/>
      <c r="P69" s="54" t="str">
        <f>IF([1]計算!Z21=0," ",[1]計算!Z21)</f>
        <v xml:space="preserve"> </v>
      </c>
      <c r="Q69" s="14" t="s">
        <v>106</v>
      </c>
    </row>
    <row r="70" spans="1:18" ht="17.25" hidden="1" customHeight="1">
      <c r="A70" s="75"/>
      <c r="B70" s="89"/>
      <c r="C70" s="79"/>
      <c r="D70" s="82"/>
      <c r="E70" s="17" t="str">
        <f>IF(ISERROR(VLOOKUP(6,[1]作成!$H$827:$K$881,3,FALSE))," ",VLOOKUP(6,[1]作成!$H$827:$K$881,3,FALSE))</f>
        <v xml:space="preserve"> </v>
      </c>
      <c r="F70" s="17" t="str">
        <f>IF(ISERROR(VLOOKUP(7,[1]作成!$H$827:$K$881,3,FALSE))," ",VLOOKUP(7,[1]作成!$H$827:$K$881,3,FALSE))</f>
        <v xml:space="preserve"> </v>
      </c>
      <c r="G70" s="20"/>
      <c r="H70" s="21"/>
      <c r="I70" s="23"/>
      <c r="J70" s="20"/>
      <c r="K70" s="21"/>
      <c r="L70" s="23"/>
      <c r="M70" s="21"/>
      <c r="N70" s="21"/>
      <c r="O70" s="23"/>
      <c r="P70" s="83" t="str">
        <f>IF([1]人数!I27=0," ",[1]人数!I27)</f>
        <v xml:space="preserve"> </v>
      </c>
      <c r="Q70" s="84"/>
    </row>
    <row r="71" spans="1:18" ht="17.25" hidden="1" customHeight="1">
      <c r="A71" s="73">
        <f>IF([1]人数!$F28=0," ",[1]人数!$F28)</f>
        <v>25</v>
      </c>
      <c r="B71" s="76" t="s">
        <v>17</v>
      </c>
      <c r="C71" s="77" t="str">
        <f>IF(ISERROR(VLOOKUP(1,[1]作成!$H$882:$K$936,3,FALSE))," ",VLOOKUP(1,[1]作成!$H$882:$K$936,3,FALSE))</f>
        <v xml:space="preserve"> </v>
      </c>
      <c r="D71" s="80" t="str">
        <f>IF(ISERROR(VLOOKUP(2,[1]作成!$H$882:$K$936,4,FALSE))," ",VLOOKUP(2,[1]作成!$H$882:$K$936,4,FALSE))</f>
        <v xml:space="preserve"> </v>
      </c>
      <c r="E71" s="68" t="str">
        <f>IF(ISERROR(VLOOKUP(3,[1]作成!$H$882:$K$936,3,FALSE))," ",VLOOKUP(3,[1]作成!$H$882:$K$936,3,FALSE))</f>
        <v xml:space="preserve"> </v>
      </c>
      <c r="F71" s="69"/>
      <c r="G71" s="11"/>
      <c r="H71" s="12"/>
      <c r="I71" s="13"/>
      <c r="J71" s="11"/>
      <c r="K71" s="12"/>
      <c r="L71" s="13"/>
      <c r="M71" s="7"/>
      <c r="N71" s="8"/>
      <c r="O71" s="9"/>
      <c r="P71" s="54" t="str">
        <f>IF([1]計算!U22=0," ",[1]計算!U22)</f>
        <v xml:space="preserve"> </v>
      </c>
      <c r="Q71" s="10" t="s">
        <v>108</v>
      </c>
    </row>
    <row r="72" spans="1:18" ht="17.25" hidden="1" customHeight="1">
      <c r="A72" s="74"/>
      <c r="B72" s="76"/>
      <c r="C72" s="78"/>
      <c r="D72" s="81"/>
      <c r="E72" s="70" t="str">
        <f>IF(ISERROR(VLOOKUP(4,[1]作成!$H$882:$K$936,3,FALSE))," ",VLOOKUP(4,[1]作成!$H$882:$K$936,3,FALSE))</f>
        <v xml:space="preserve"> </v>
      </c>
      <c r="F72" s="71"/>
      <c r="G72" s="11"/>
      <c r="H72" s="12"/>
      <c r="I72" s="15"/>
      <c r="J72" s="11"/>
      <c r="K72" s="12"/>
      <c r="L72" s="13"/>
      <c r="M72" s="11"/>
      <c r="N72" s="12"/>
      <c r="O72" s="13"/>
      <c r="P72" s="54" t="str">
        <f>IF([1]計算!X22=0," ",[1]計算!X22)</f>
        <v xml:space="preserve"> </v>
      </c>
      <c r="Q72" s="14" t="s">
        <v>120</v>
      </c>
    </row>
    <row r="73" spans="1:18" ht="17.25" hidden="1" customHeight="1">
      <c r="A73" s="74"/>
      <c r="B73" s="76"/>
      <c r="C73" s="78"/>
      <c r="D73" s="81"/>
      <c r="E73" s="70" t="str">
        <f>IF(ISERROR(VLOOKUP(5,[1]作成!$H$882:$K$936,3,FALSE))," ",VLOOKUP(5,[1]作成!$H$882:$K$936,3,FALSE))</f>
        <v xml:space="preserve"> </v>
      </c>
      <c r="F73" s="71"/>
      <c r="G73" s="11"/>
      <c r="H73" s="12"/>
      <c r="I73" s="15"/>
      <c r="J73" s="11"/>
      <c r="K73" s="12"/>
      <c r="L73" s="13"/>
      <c r="M73" s="11"/>
      <c r="N73" s="12"/>
      <c r="O73" s="13"/>
      <c r="P73" s="54" t="str">
        <f>IF([1]計算!Z22=0," ",[1]計算!Z22)</f>
        <v xml:space="preserve"> </v>
      </c>
      <c r="Q73" s="14" t="s">
        <v>120</v>
      </c>
    </row>
    <row r="74" spans="1:18" ht="17.25" hidden="1" customHeight="1">
      <c r="A74" s="75"/>
      <c r="B74" s="76"/>
      <c r="C74" s="79"/>
      <c r="D74" s="82"/>
      <c r="E74" s="18" t="str">
        <f>IF(ISERROR(VLOOKUP(6,[1]作成!$H$882:$K$936,3,FALSE))," ",VLOOKUP(6,[1]作成!$H$882:$K$936,3,FALSE))</f>
        <v xml:space="preserve"> </v>
      </c>
      <c r="F74" s="19" t="str">
        <f>IF(ISERROR(VLOOKUP(7,[1]作成!$H$882:$K$936,3,FALSE))," ",VLOOKUP(7,[1]作成!$H$882:$K$936,3,FALSE))</f>
        <v xml:space="preserve"> </v>
      </c>
      <c r="G74" s="20"/>
      <c r="H74" s="21"/>
      <c r="I74" s="24"/>
      <c r="J74" s="20"/>
      <c r="K74" s="21"/>
      <c r="L74" s="24"/>
      <c r="M74" s="20"/>
      <c r="N74" s="22"/>
      <c r="O74" s="23"/>
      <c r="P74" s="83" t="str">
        <f>IF([1]人数!I28=0," ",[1]人数!I28)</f>
        <v xml:space="preserve"> </v>
      </c>
      <c r="Q74" s="84"/>
    </row>
    <row r="75" spans="1:18" ht="17.25" hidden="1" customHeight="1">
      <c r="A75" s="73">
        <f>IF([1]人数!$F29=0," ",[1]人数!$F29)</f>
        <v>26</v>
      </c>
      <c r="B75" s="76" t="s">
        <v>19</v>
      </c>
      <c r="C75" s="77" t="str">
        <f>IF(ISERROR(VLOOKUP(1,[1]作成!$H$937:$K$991,3,FALSE))," ",VLOOKUP(1,[1]作成!$H$937:$K$991,3,FALSE))</f>
        <v xml:space="preserve"> </v>
      </c>
      <c r="D75" s="80" t="str">
        <f>IF(ISERROR(VLOOKUP(2,[1]作成!$H$937:$K$991,4,FALSE))," ",VLOOKUP(2,[1]作成!$H$937:$K$991,4,FALSE))</f>
        <v xml:space="preserve"> </v>
      </c>
      <c r="E75" s="68" t="str">
        <f>IF(ISERROR(VLOOKUP(3,[1]作成!$H$937:$K$991,3,FALSE))," ",VLOOKUP(3,[1]作成!$H$937:$K$991,3,FALSE))</f>
        <v xml:space="preserve"> </v>
      </c>
      <c r="F75" s="69"/>
      <c r="G75" s="7"/>
      <c r="H75" s="8"/>
      <c r="I75" s="9"/>
      <c r="J75" s="7"/>
      <c r="K75" s="8"/>
      <c r="L75" s="9"/>
      <c r="M75" s="7"/>
      <c r="N75" s="8"/>
      <c r="O75" s="9"/>
      <c r="P75" s="54" t="str">
        <f>IF([1]計算!U23=0," ",[1]計算!U23)</f>
        <v xml:space="preserve"> </v>
      </c>
      <c r="Q75" s="10" t="s">
        <v>108</v>
      </c>
    </row>
    <row r="76" spans="1:18" ht="17.25" hidden="1" customHeight="1">
      <c r="A76" s="74"/>
      <c r="B76" s="76"/>
      <c r="C76" s="78"/>
      <c r="D76" s="81"/>
      <c r="E76" s="70" t="str">
        <f>IF(ISERROR(VLOOKUP(4,[1]作成!$H$937:$K$991,3,FALSE))," ",VLOOKUP(4,[1]作成!$H$937:$K$991,3,FALSE))</f>
        <v xml:space="preserve"> </v>
      </c>
      <c r="F76" s="71"/>
      <c r="G76" s="11"/>
      <c r="H76" s="12"/>
      <c r="I76" s="13"/>
      <c r="J76" s="11"/>
      <c r="K76" s="12"/>
      <c r="L76" s="13"/>
      <c r="M76" s="11"/>
      <c r="N76" s="12"/>
      <c r="O76" s="13"/>
      <c r="P76" s="54" t="str">
        <f>IF([1]計算!X23=0," ",[1]計算!X23)</f>
        <v xml:space="preserve"> </v>
      </c>
      <c r="Q76" s="14" t="s">
        <v>120</v>
      </c>
    </row>
    <row r="77" spans="1:18" ht="17.25" hidden="1" customHeight="1">
      <c r="A77" s="74"/>
      <c r="B77" s="76"/>
      <c r="C77" s="78"/>
      <c r="D77" s="81"/>
      <c r="E77" s="70" t="str">
        <f>IF(ISERROR(VLOOKUP(5,[1]作成!$H$937:$K$991,3,FALSE))," ",VLOOKUP(5,[1]作成!$H$937:$K$991,3,FALSE))</f>
        <v xml:space="preserve"> </v>
      </c>
      <c r="F77" s="71"/>
      <c r="G77" s="11"/>
      <c r="H77" s="12"/>
      <c r="I77" s="13"/>
      <c r="J77" s="11"/>
      <c r="K77" s="12"/>
      <c r="L77" s="13"/>
      <c r="M77" s="11"/>
      <c r="N77" s="12"/>
      <c r="O77" s="13"/>
      <c r="P77" s="54" t="str">
        <f>IF([1]計算!Z23=0," ",[1]計算!Z23)</f>
        <v xml:space="preserve"> </v>
      </c>
      <c r="Q77" s="14" t="s">
        <v>120</v>
      </c>
    </row>
    <row r="78" spans="1:18" ht="17.25" hidden="1" customHeight="1">
      <c r="A78" s="75"/>
      <c r="B78" s="76"/>
      <c r="C78" s="79"/>
      <c r="D78" s="82"/>
      <c r="E78" s="18" t="str">
        <f>IF(ISERROR(VLOOKUP(6,[1]作成!$H$937:$K$991,3,FALSE))," ",VLOOKUP(6,[1]作成!$H$937:$K$991,3,FALSE))</f>
        <v xml:space="preserve"> </v>
      </c>
      <c r="F78" s="19" t="str">
        <f>IF(ISERROR(VLOOKUP(7,[1]作成!$H$937:$K$991,3,FALSE))," ",VLOOKUP(7,[1]作成!$H$937:$K$991,3,FALSE))</f>
        <v xml:space="preserve"> </v>
      </c>
      <c r="G78" s="20"/>
      <c r="H78" s="21"/>
      <c r="I78" s="23"/>
      <c r="J78" s="20"/>
      <c r="K78" s="21"/>
      <c r="L78" s="23"/>
      <c r="M78" s="20"/>
      <c r="N78" s="21"/>
      <c r="O78" s="23"/>
      <c r="P78" s="83" t="str">
        <f>IF([1]人数!I29=0," ",[1]人数!I29)</f>
        <v xml:space="preserve"> </v>
      </c>
      <c r="Q78" s="84"/>
    </row>
    <row r="79" spans="1:18" ht="17.25" hidden="1" customHeight="1">
      <c r="A79" s="73">
        <f>IF([1]人数!$F30=0," ",[1]人数!$F30)</f>
        <v>27</v>
      </c>
      <c r="B79" s="76" t="s">
        <v>20</v>
      </c>
      <c r="C79" s="77" t="str">
        <f>IF(ISERROR(VLOOKUP(1,[1]作成!$H$992:$K$1036,3,FALSE))," ",VLOOKUP(1,[1]作成!$H$992:$K$1036,3,FALSE))</f>
        <v xml:space="preserve"> </v>
      </c>
      <c r="D79" s="80" t="str">
        <f>IF(ISERROR(VLOOKUP(2,[1]作成!$H$992:$K$1046,4,FALSE))," ",VLOOKUP(2,[1]作成!$H$992:$K$1046,4,FALSE))</f>
        <v xml:space="preserve"> </v>
      </c>
      <c r="E79" s="68" t="str">
        <f>IF(ISERROR(VLOOKUP(3,[1]作成!$H$992:$K$1036,3,FALSE))," ",VLOOKUP(3,[1]作成!$H$992:$K$1036,3,FALSE))</f>
        <v xml:space="preserve"> </v>
      </c>
      <c r="F79" s="69"/>
      <c r="G79" s="7"/>
      <c r="H79" s="8"/>
      <c r="I79" s="9"/>
      <c r="J79" s="7"/>
      <c r="K79" s="8"/>
      <c r="L79" s="9"/>
      <c r="M79" s="7"/>
      <c r="N79" s="8"/>
      <c r="O79" s="9"/>
      <c r="P79" s="54" t="str">
        <f>IF([1]計算!U24=0," ",[1]計算!U24)</f>
        <v xml:space="preserve"> </v>
      </c>
      <c r="Q79" s="10" t="s">
        <v>123</v>
      </c>
    </row>
    <row r="80" spans="1:18" ht="17.25" hidden="1" customHeight="1">
      <c r="A80" s="74"/>
      <c r="B80" s="76"/>
      <c r="C80" s="78"/>
      <c r="D80" s="81"/>
      <c r="E80" s="70" t="str">
        <f>IF(ISERROR(VLOOKUP(4,[1]作成!$H$992:$K$1036,3,FALSE))," ",VLOOKUP(4,[1]作成!$H$992:$K$1036,3,FALSE))</f>
        <v xml:space="preserve"> </v>
      </c>
      <c r="F80" s="71"/>
      <c r="G80" s="11"/>
      <c r="H80" s="12"/>
      <c r="I80" s="13"/>
      <c r="J80" s="11"/>
      <c r="K80" s="12"/>
      <c r="L80" s="13"/>
      <c r="M80" s="11"/>
      <c r="N80" s="12"/>
      <c r="O80" s="13"/>
      <c r="P80" s="54" t="str">
        <f>IF([1]計算!X24=0," ",[1]計算!X24)</f>
        <v xml:space="preserve"> </v>
      </c>
      <c r="Q80" s="14" t="s">
        <v>122</v>
      </c>
    </row>
    <row r="81" spans="1:17" ht="17.25" hidden="1" customHeight="1">
      <c r="A81" s="74"/>
      <c r="B81" s="76"/>
      <c r="C81" s="78"/>
      <c r="D81" s="81"/>
      <c r="E81" s="70" t="str">
        <f>IF(ISERROR(VLOOKUP(5,[1]作成!$H$992:$K$1036,3,FALSE))," ",VLOOKUP(5,[1]作成!$H$992:$K$1036,3,FALSE))</f>
        <v xml:space="preserve"> </v>
      </c>
      <c r="F81" s="71"/>
      <c r="G81" s="11"/>
      <c r="H81" s="12"/>
      <c r="I81" s="13"/>
      <c r="J81" s="11"/>
      <c r="K81" s="12"/>
      <c r="L81" s="13"/>
      <c r="M81" s="11"/>
      <c r="N81" s="12"/>
      <c r="O81" s="13"/>
      <c r="P81" s="54" t="str">
        <f>IF([1]計算!Z24=0," ",[1]計算!Z24)</f>
        <v xml:space="preserve"> </v>
      </c>
      <c r="Q81" s="14" t="s">
        <v>114</v>
      </c>
    </row>
    <row r="82" spans="1:17" ht="17.25" hidden="1" customHeight="1">
      <c r="A82" s="75"/>
      <c r="B82" s="76"/>
      <c r="C82" s="79"/>
      <c r="D82" s="82"/>
      <c r="E82" s="18" t="str">
        <f>IF(ISERROR(VLOOKUP(6,[1]作成!$H$992:$K$1036,3,FALSE))," ",VLOOKUP(6,[1]作成!$H$992:$K$1036,3,FALSE))</f>
        <v xml:space="preserve"> </v>
      </c>
      <c r="F82" s="19" t="str">
        <f>IF(ISERROR(VLOOKUP(7,[1]作成!$H$992:$K$1036,3,FALSE))," ",VLOOKUP(7,[1]作成!$H$992:$K$1036,3,FALSE))</f>
        <v xml:space="preserve"> </v>
      </c>
      <c r="G82" s="20"/>
      <c r="H82" s="21"/>
      <c r="I82" s="23"/>
      <c r="J82" s="20"/>
      <c r="K82" s="21"/>
      <c r="L82" s="23"/>
      <c r="M82" s="20"/>
      <c r="N82" s="21"/>
      <c r="O82" s="23"/>
      <c r="P82" s="83" t="str">
        <f>IF([1]人数!I30=0," ",[1]人数!I30)</f>
        <v xml:space="preserve"> </v>
      </c>
      <c r="Q82" s="84"/>
    </row>
    <row r="83" spans="1:17" ht="17.25" hidden="1" customHeight="1">
      <c r="A83" s="73">
        <f>IF([1]人数!$F31=0," ",[1]人数!$F31)</f>
        <v>28</v>
      </c>
      <c r="B83" s="76" t="s">
        <v>21</v>
      </c>
      <c r="C83" s="77" t="str">
        <f>IF(ISERROR(VLOOKUP(1,[1]作成!$H$1037:$K$1101,3,FALSE))," ",VLOOKUP(1,[1]作成!$H$1037:$K$1101,3,FALSE))</f>
        <v xml:space="preserve"> </v>
      </c>
      <c r="D83" s="80" t="str">
        <f>IF(ISERROR(VLOOKUP(2,[1]作成!$H$1047:$K$1101,4,FALSE))," ",VLOOKUP(2,[1]作成!$H$1047:$K$1101,4,FALSE))</f>
        <v xml:space="preserve"> </v>
      </c>
      <c r="E83" s="68" t="str">
        <f>IF(ISERROR(VLOOKUP(3,[1]作成!$H$1037:$K$1101,3,FALSE))," ",VLOOKUP(3,[1]作成!$H$1037:$K$1101,3,FALSE))</f>
        <v xml:space="preserve"> </v>
      </c>
      <c r="F83" s="69"/>
      <c r="G83" s="7"/>
      <c r="H83" s="8"/>
      <c r="I83" s="9"/>
      <c r="J83" s="7"/>
      <c r="K83" s="8"/>
      <c r="L83" s="9"/>
      <c r="M83" s="7"/>
      <c r="N83" s="8"/>
      <c r="O83" s="9"/>
      <c r="P83" s="54" t="str">
        <f>IF([1]計算!U25=0," ",[1]計算!U25)</f>
        <v xml:space="preserve"> </v>
      </c>
      <c r="Q83" s="10" t="s">
        <v>125</v>
      </c>
    </row>
    <row r="84" spans="1:17" ht="17.25" hidden="1" customHeight="1">
      <c r="A84" s="74"/>
      <c r="B84" s="76"/>
      <c r="C84" s="78"/>
      <c r="D84" s="81"/>
      <c r="E84" s="70" t="str">
        <f>IF(ISERROR(VLOOKUP(4,[1]作成!$H$1037:$K$1101,3,FALSE))," ",VLOOKUP(4,[1]作成!$H$1037:$K$1101,3,FALSE))</f>
        <v xml:space="preserve"> </v>
      </c>
      <c r="F84" s="71"/>
      <c r="G84" s="11"/>
      <c r="H84" s="12"/>
      <c r="I84" s="13"/>
      <c r="J84" s="11"/>
      <c r="K84" s="12"/>
      <c r="L84" s="13"/>
      <c r="M84" s="11"/>
      <c r="N84" s="12"/>
      <c r="O84" s="13"/>
      <c r="P84" s="54" t="str">
        <f>IF([1]計算!X25=0," ",[1]計算!X25)</f>
        <v xml:space="preserve"> </v>
      </c>
      <c r="Q84" s="14" t="s">
        <v>124</v>
      </c>
    </row>
    <row r="85" spans="1:17" ht="17.25" hidden="1" customHeight="1">
      <c r="A85" s="74"/>
      <c r="B85" s="76"/>
      <c r="C85" s="78"/>
      <c r="D85" s="81"/>
      <c r="E85" s="70" t="str">
        <f>IF(ISERROR(VLOOKUP(5,[1]作成!$H$1037:$K$1101,3,FALSE))," ",VLOOKUP(5,[1]作成!$H$1037:$K$1101,3,FALSE))</f>
        <v xml:space="preserve"> </v>
      </c>
      <c r="F85" s="71"/>
      <c r="G85" s="11"/>
      <c r="H85" s="12"/>
      <c r="I85" s="13"/>
      <c r="J85" s="11"/>
      <c r="K85" s="12"/>
      <c r="L85" s="13"/>
      <c r="M85" s="11"/>
      <c r="N85" s="12"/>
      <c r="O85" s="13"/>
      <c r="P85" s="54" t="str">
        <f>IF([1]計算!Z25=0," ",[1]計算!Z25)</f>
        <v xml:space="preserve"> </v>
      </c>
      <c r="Q85" s="14" t="s">
        <v>122</v>
      </c>
    </row>
    <row r="86" spans="1:17" ht="17.25" hidden="1" customHeight="1">
      <c r="A86" s="75"/>
      <c r="B86" s="76"/>
      <c r="C86" s="79"/>
      <c r="D86" s="82"/>
      <c r="E86" s="18" t="str">
        <f>IF(ISERROR(VLOOKUP(6,[1]作成!$H$1037:$K$1101,3,FALSE))," ",VLOOKUP(6,[1]作成!$H$1037:$K$1101,3,FALSE))</f>
        <v xml:space="preserve"> </v>
      </c>
      <c r="F86" s="19" t="str">
        <f>IF(ISERROR(VLOOKUP(7,[1]作成!$H$1037:$K$1101,3,FALSE))," ",VLOOKUP(7,[1]作成!$H$1037:$K$1101,3,FALSE))</f>
        <v xml:space="preserve"> </v>
      </c>
      <c r="G86" s="20"/>
      <c r="H86" s="21"/>
      <c r="I86" s="23"/>
      <c r="J86" s="20"/>
      <c r="K86" s="21"/>
      <c r="L86" s="23"/>
      <c r="M86" s="20"/>
      <c r="N86" s="21"/>
      <c r="O86" s="23"/>
      <c r="P86" s="83" t="str">
        <f>IF([1]人数!I31=0," ",[1]人数!I31)</f>
        <v xml:space="preserve"> </v>
      </c>
      <c r="Q86" s="84"/>
    </row>
    <row r="87" spans="1:17" ht="17.25" hidden="1" customHeight="1">
      <c r="A87" s="73">
        <f>IF([1]人数!$F32=0," ",[1]人数!$F32)</f>
        <v>31</v>
      </c>
      <c r="B87" s="87" t="s">
        <v>14</v>
      </c>
      <c r="C87" s="77" t="str">
        <f>IF(ISERROR(VLOOKUP(1,[1]作成!$H$1102:$K$1156,3,FALSE))," ",VLOOKUP(1,[1]作成!$H$1102:$K$1156,3,FALSE))</f>
        <v xml:space="preserve"> </v>
      </c>
      <c r="D87" s="80" t="str">
        <f>IF(ISERROR(VLOOKUP(2,[1]作成!$H$1102:$K$1156,4,FALSE))," ",VLOOKUP(2,[1]作成!$H$1102:$K$1156,4,FALSE))</f>
        <v xml:space="preserve"> </v>
      </c>
      <c r="E87" s="68" t="str">
        <f>IF(ISERROR(VLOOKUP(3,[1]作成!$H$1102:$K$1156,3,FALSE))," ",VLOOKUP(3,[1]作成!$H$1102:$K$1156,3,FALSE))</f>
        <v xml:space="preserve"> </v>
      </c>
      <c r="F87" s="69"/>
      <c r="G87" s="7"/>
      <c r="H87" s="8"/>
      <c r="I87" s="9"/>
      <c r="J87" s="7"/>
      <c r="K87" s="8"/>
      <c r="L87" s="9"/>
      <c r="M87" s="7"/>
      <c r="N87" s="8"/>
      <c r="O87" s="9"/>
      <c r="P87" s="54" t="str">
        <f>IF([1]計算!U26=0," ",[1]計算!U26)</f>
        <v xml:space="preserve"> </v>
      </c>
      <c r="Q87" s="10" t="s">
        <v>117</v>
      </c>
    </row>
    <row r="88" spans="1:17" ht="17.25" hidden="1" customHeight="1">
      <c r="A88" s="74"/>
      <c r="B88" s="88"/>
      <c r="C88" s="78"/>
      <c r="D88" s="81"/>
      <c r="E88" s="70" t="str">
        <f>IF(ISERROR(VLOOKUP(4,[1]作成!$H$1102:$K$1156,3,FALSE))," ",VLOOKUP(4,[1]作成!$H$1102:$K$1156,3,FALSE))</f>
        <v xml:space="preserve"> </v>
      </c>
      <c r="F88" s="71"/>
      <c r="G88" s="11"/>
      <c r="H88" s="12"/>
      <c r="I88" s="13"/>
      <c r="J88" s="11"/>
      <c r="K88" s="12"/>
      <c r="L88" s="13"/>
      <c r="M88" s="11"/>
      <c r="N88" s="12"/>
      <c r="O88" s="13"/>
      <c r="P88" s="54" t="str">
        <f>IF([1]計算!X26=0," ",[1]計算!X26)</f>
        <v xml:space="preserve"> </v>
      </c>
      <c r="Q88" s="14" t="s">
        <v>106</v>
      </c>
    </row>
    <row r="89" spans="1:17" ht="17.25" hidden="1" customHeight="1">
      <c r="A89" s="74"/>
      <c r="B89" s="88"/>
      <c r="C89" s="78"/>
      <c r="D89" s="81"/>
      <c r="E89" s="70" t="str">
        <f>IF(ISERROR(VLOOKUP(5,[1]作成!$H$1102:$K$1156,3,FALSE))," ",VLOOKUP(5,[1]作成!$H$1102:$K$1156,3,FALSE))</f>
        <v xml:space="preserve"> </v>
      </c>
      <c r="F89" s="71"/>
      <c r="G89" s="11"/>
      <c r="H89" s="12"/>
      <c r="I89" s="13"/>
      <c r="J89" s="11"/>
      <c r="K89" s="12"/>
      <c r="L89" s="13"/>
      <c r="M89" s="11"/>
      <c r="N89" s="12"/>
      <c r="O89" s="13"/>
      <c r="P89" s="54" t="str">
        <f>IF([1]計算!Z26=0," ",[1]計算!Z26)</f>
        <v xml:space="preserve"> </v>
      </c>
      <c r="Q89" s="14" t="s">
        <v>106</v>
      </c>
    </row>
    <row r="90" spans="1:17" ht="17.25" hidden="1" customHeight="1">
      <c r="A90" s="75"/>
      <c r="B90" s="89"/>
      <c r="C90" s="79"/>
      <c r="D90" s="82"/>
      <c r="E90" s="17" t="str">
        <f>IF(ISERROR(VLOOKUP(6,[1]作成!$H$1102:$K$1156,3,FALSE))," ",VLOOKUP(6,[1]作成!$H$1102:$K$1156,3,FALSE))</f>
        <v xml:space="preserve"> </v>
      </c>
      <c r="F90" s="17" t="str">
        <f>IF(ISERROR(VLOOKUP(7,[1]作成!$H$1102:$K$1156,3,FALSE))," ",VLOOKUP(7,[1]作成!$H$1102:$K$1156,3,FALSE))</f>
        <v xml:space="preserve"> </v>
      </c>
      <c r="G90" s="20"/>
      <c r="H90" s="21"/>
      <c r="I90" s="23"/>
      <c r="J90" s="20"/>
      <c r="K90" s="21"/>
      <c r="L90" s="23"/>
      <c r="M90" s="20"/>
      <c r="N90" s="21"/>
      <c r="O90" s="23"/>
      <c r="P90" s="83" t="str">
        <f>IF([1]人数!I32=0," ",[1]人数!I32)</f>
        <v xml:space="preserve"> </v>
      </c>
      <c r="Q90" s="84"/>
    </row>
    <row r="91" spans="1:17" ht="17.25" hidden="1" customHeight="1">
      <c r="A91" s="73" t="str">
        <f>IF([1]人数!$F33=0," ",[1]人数!$F33)</f>
        <v xml:space="preserve"> </v>
      </c>
      <c r="B91" s="76" t="s">
        <v>17</v>
      </c>
      <c r="C91" s="77" t="str">
        <f>IF(ISERROR(VLOOKUP(1,[1]作成!$H$1157:$K$1211,3,FALSE))," ",VLOOKUP(1,[1]作成!$H$1157:$K$1211,3,FALSE))</f>
        <v xml:space="preserve"> </v>
      </c>
      <c r="D91" s="80" t="str">
        <f>IF(ISERROR(VLOOKUP(2,[1]作成!$H$1157:$K$1211,4,FALSE))," ",VLOOKUP(2,[1]作成!$H$1157:$K$1211,4,FALSE))</f>
        <v xml:space="preserve"> </v>
      </c>
      <c r="E91" s="68" t="str">
        <f>IF(ISERROR(VLOOKUP(3,[1]作成!$H$1157:$K$1211,3,FALSE))," ",VLOOKUP(3,[1]作成!$H$1157:$K$1211,3,FALSE))</f>
        <v xml:space="preserve"> </v>
      </c>
      <c r="F91" s="69"/>
      <c r="G91" s="7"/>
      <c r="H91" s="8"/>
      <c r="I91" s="9"/>
      <c r="J91" s="7"/>
      <c r="K91" s="8"/>
      <c r="L91" s="9"/>
      <c r="M91" s="7"/>
      <c r="N91" s="8"/>
      <c r="O91" s="9"/>
      <c r="P91" s="54" t="str">
        <f>IF([1]計算!U27=0," ",[1]計算!U27)</f>
        <v xml:space="preserve"> </v>
      </c>
      <c r="Q91" s="10" t="s">
        <v>108</v>
      </c>
    </row>
    <row r="92" spans="1:17" ht="17.25" hidden="1" customHeight="1">
      <c r="A92" s="74"/>
      <c r="B92" s="76"/>
      <c r="C92" s="78"/>
      <c r="D92" s="81"/>
      <c r="E92" s="70" t="str">
        <f>IF(ISERROR(VLOOKUP(4,[1]作成!$H$1157:$K$1211,3,FALSE))," ",VLOOKUP(4,[1]作成!$H$1157:$K$1211,3,FALSE))</f>
        <v xml:space="preserve"> </v>
      </c>
      <c r="F92" s="71"/>
      <c r="G92" s="11"/>
      <c r="H92" s="12"/>
      <c r="I92" s="13"/>
      <c r="J92" s="11"/>
      <c r="K92" s="12"/>
      <c r="L92" s="13"/>
      <c r="M92" s="11"/>
      <c r="N92" s="12"/>
      <c r="O92" s="13"/>
      <c r="P92" s="54" t="str">
        <f>IF([1]計算!X27=0," ",[1]計算!X27)</f>
        <v xml:space="preserve"> </v>
      </c>
      <c r="Q92" s="14" t="s">
        <v>124</v>
      </c>
    </row>
    <row r="93" spans="1:17" ht="17.25" hidden="1" customHeight="1">
      <c r="A93" s="74"/>
      <c r="B93" s="76"/>
      <c r="C93" s="78"/>
      <c r="D93" s="81"/>
      <c r="E93" s="70" t="str">
        <f>IF(ISERROR(VLOOKUP(5,[1]作成!$H$1157:$K$1211,3,FALSE))," ",VLOOKUP(5,[1]作成!$H$1157:$K$1211,3,FALSE))</f>
        <v xml:space="preserve"> </v>
      </c>
      <c r="F93" s="71"/>
      <c r="G93" s="11"/>
      <c r="H93" s="12"/>
      <c r="I93" s="13"/>
      <c r="J93" s="11"/>
      <c r="K93" s="12"/>
      <c r="L93" s="13"/>
      <c r="M93" s="11"/>
      <c r="N93" s="12"/>
      <c r="O93" s="13"/>
      <c r="P93" s="54" t="str">
        <f>IF([1]計算!Z27=0," ",[1]計算!Z27)</f>
        <v xml:space="preserve"> </v>
      </c>
      <c r="Q93" s="14" t="s">
        <v>120</v>
      </c>
    </row>
    <row r="94" spans="1:17" ht="17.25" hidden="1" customHeight="1">
      <c r="A94" s="75"/>
      <c r="B94" s="76"/>
      <c r="C94" s="79"/>
      <c r="D94" s="82"/>
      <c r="E94" s="18" t="str">
        <f>IF(ISERROR(VLOOKUP(6,[1]作成!$H$1157:$K$1211,3,FALSE))," ",VLOOKUP(6,[1]作成!$H$1157:$K$1211,3,FALSE))</f>
        <v xml:space="preserve"> </v>
      </c>
      <c r="F94" s="19" t="str">
        <f>IF(ISERROR(VLOOKUP(7,[1]作成!$H$1157:$K$1211,3,FALSE))," ",VLOOKUP(7,[1]作成!$H$1157:$K$1211,3,FALSE))</f>
        <v xml:space="preserve"> </v>
      </c>
      <c r="G94" s="20"/>
      <c r="H94" s="21"/>
      <c r="I94" s="23"/>
      <c r="J94" s="20"/>
      <c r="K94" s="21"/>
      <c r="L94" s="23"/>
      <c r="M94" s="20"/>
      <c r="N94" s="21"/>
      <c r="O94" s="23"/>
      <c r="P94" s="72" t="str">
        <f>IF([1]人数!I33=0," ",[1]人数!I33)</f>
        <v xml:space="preserve"> </v>
      </c>
      <c r="Q94" s="72"/>
    </row>
    <row r="95" spans="1:17" ht="17.25" hidden="1" customHeight="1">
      <c r="A95" s="73" t="str">
        <f>IF([1]人数!$F34=0," ",[1]人数!$F34)</f>
        <v xml:space="preserve"> </v>
      </c>
      <c r="B95" s="76" t="s">
        <v>19</v>
      </c>
      <c r="C95" s="77" t="str">
        <f>IF(ISERROR(VLOOKUP(1,[1]作成!$H$1212:$K$1266,3,FALSE))," ",VLOOKUP(1,[1]作成!$H$1212:$K$1266,3,FALSE))</f>
        <v xml:space="preserve"> </v>
      </c>
      <c r="D95" s="80" t="str">
        <f>IF(ISERROR(VLOOKUP(2,[1]作成!$H$1212:$K$1266,4,FALSE))," ",VLOOKUP(2,[1]作成!$H$1212:$K$1266,4,FALSE))</f>
        <v xml:space="preserve"> </v>
      </c>
      <c r="E95" s="68" t="str">
        <f>IF(ISERROR(VLOOKUP(3,[1]作成!$H$1212:$K$1266,3,FALSE))," ",VLOOKUP(3,[1]作成!$H$1212:$K$1266,3,FALSE))</f>
        <v xml:space="preserve"> </v>
      </c>
      <c r="F95" s="69"/>
      <c r="G95" s="7"/>
      <c r="H95" s="8"/>
      <c r="I95" s="9"/>
      <c r="J95" s="7"/>
      <c r="K95" s="8"/>
      <c r="L95" s="9"/>
      <c r="M95" s="7"/>
      <c r="N95" s="8"/>
      <c r="O95" s="9"/>
      <c r="P95" s="54" t="str">
        <f>IF([1]計算!U28=0," ",[1]計算!U28)</f>
        <v xml:space="preserve"> </v>
      </c>
      <c r="Q95" s="10" t="s">
        <v>108</v>
      </c>
    </row>
    <row r="96" spans="1:17" ht="17.25" hidden="1" customHeight="1">
      <c r="A96" s="74"/>
      <c r="B96" s="76"/>
      <c r="C96" s="78"/>
      <c r="D96" s="81"/>
      <c r="E96" s="70" t="str">
        <f>IF(ISERROR(VLOOKUP(4,[1]作成!$H$1212:$K$1266,3,FALSE))," ",VLOOKUP(4,[1]作成!$H$1212:$K$1266,3,FALSE))</f>
        <v xml:space="preserve"> </v>
      </c>
      <c r="F96" s="71"/>
      <c r="G96" s="11"/>
      <c r="H96" s="12"/>
      <c r="I96" s="13"/>
      <c r="J96" s="11"/>
      <c r="K96" s="12"/>
      <c r="L96" s="13"/>
      <c r="M96" s="11"/>
      <c r="N96" s="12"/>
      <c r="O96" s="13"/>
      <c r="P96" s="54" t="str">
        <f>IF([1]計算!X28=0," ",[1]計算!X28)</f>
        <v xml:space="preserve"> </v>
      </c>
      <c r="Q96" s="14" t="s">
        <v>120</v>
      </c>
    </row>
    <row r="97" spans="1:18" ht="17.25" hidden="1" customHeight="1">
      <c r="A97" s="74"/>
      <c r="B97" s="76"/>
      <c r="C97" s="78"/>
      <c r="D97" s="81"/>
      <c r="E97" s="70" t="str">
        <f>IF(ISERROR(VLOOKUP(5,[1]作成!$H$1212:$K$1266,3,FALSE))," ",VLOOKUP(5,[1]作成!$H$1212:$K$1266,3,FALSE))</f>
        <v xml:space="preserve"> </v>
      </c>
      <c r="F97" s="71"/>
      <c r="G97" s="11"/>
      <c r="H97" s="12"/>
      <c r="I97" s="13"/>
      <c r="J97" s="11"/>
      <c r="K97" s="12"/>
      <c r="L97" s="13"/>
      <c r="M97" s="11"/>
      <c r="N97" s="12"/>
      <c r="O97" s="13"/>
      <c r="P97" s="54" t="str">
        <f>IF([1]計算!Z28=0," ",[1]計算!Z28)</f>
        <v xml:space="preserve"> </v>
      </c>
      <c r="Q97" s="14" t="s">
        <v>120</v>
      </c>
    </row>
    <row r="98" spans="1:18" ht="17.25" hidden="1" customHeight="1">
      <c r="A98" s="75"/>
      <c r="B98" s="76"/>
      <c r="C98" s="79"/>
      <c r="D98" s="82"/>
      <c r="E98" s="18" t="str">
        <f>IF(ISERROR(VLOOKUP(6,[1]作成!$H$1212:$K$1266,3,FALSE))," ",VLOOKUP(6,[1]作成!$H$1212:$K$1266,3,FALSE))</f>
        <v xml:space="preserve"> </v>
      </c>
      <c r="F98" s="19" t="str">
        <f>IF(ISERROR(VLOOKUP(7,[1]作成!$H$1212:$K$1266,3,FALSE))," ",VLOOKUP(7,[1]作成!$H$1212:$K$1266,3,FALSE))</f>
        <v xml:space="preserve"> </v>
      </c>
      <c r="G98" s="20"/>
      <c r="H98" s="21"/>
      <c r="I98" s="23"/>
      <c r="J98" s="20"/>
      <c r="K98" s="21"/>
      <c r="L98" s="23"/>
      <c r="M98" s="20"/>
      <c r="N98" s="21"/>
      <c r="O98" s="23"/>
      <c r="P98" s="83" t="str">
        <f>IF([1]人数!I34=0," ",[1]人数!I34)</f>
        <v xml:space="preserve"> </v>
      </c>
      <c r="Q98" s="84"/>
    </row>
    <row r="99" spans="1:18" ht="17.25" hidden="1" customHeight="1">
      <c r="A99" s="73" t="str">
        <f>IF([1]人数!$F35=0," ",[1]人数!$F35)</f>
        <v xml:space="preserve"> </v>
      </c>
      <c r="B99" s="76" t="s">
        <v>20</v>
      </c>
      <c r="C99" s="77" t="str">
        <f>IF(ISERROR(VLOOKUP(1,[1]作成!$H$1267:$K$1321,3,FALSE))," ",VLOOKUP(1,[1]作成!$H$1267:$K$1321,3,FALSE))</f>
        <v xml:space="preserve"> </v>
      </c>
      <c r="D99" s="80" t="str">
        <f>IF(ISERROR(VLOOKUP(2,[1]作成!$H$1267:$K$1321,4,FALSE))," ",VLOOKUP(2,[1]作成!$H$1267:$K$1321,4,FALSE))</f>
        <v xml:space="preserve"> </v>
      </c>
      <c r="E99" s="68" t="str">
        <f>IF(ISERROR(VLOOKUP(3,[1]作成!$H$1267:$K$1321,3,FALSE))," ",VLOOKUP(3,[1]作成!$H$1267:$K$1321,3,FALSE))</f>
        <v xml:space="preserve"> </v>
      </c>
      <c r="F99" s="69"/>
      <c r="G99" s="7"/>
      <c r="H99" s="8"/>
      <c r="I99" s="9"/>
      <c r="J99" s="7"/>
      <c r="K99" s="8"/>
      <c r="L99" s="9"/>
      <c r="M99" s="7"/>
      <c r="N99" s="8"/>
      <c r="O99" s="9"/>
      <c r="P99" s="54" t="str">
        <f>IF([1]計算!U29=0," ",[1]計算!U29)</f>
        <v xml:space="preserve"> </v>
      </c>
      <c r="Q99" s="10" t="s">
        <v>108</v>
      </c>
    </row>
    <row r="100" spans="1:18" ht="17.25" hidden="1" customHeight="1">
      <c r="A100" s="74"/>
      <c r="B100" s="76"/>
      <c r="C100" s="78"/>
      <c r="D100" s="81"/>
      <c r="E100" s="70" t="str">
        <f>IF(ISERROR(VLOOKUP(4,[1]作成!$H$1267:$K$1321,3,FALSE))," ",VLOOKUP(4,[1]作成!$H$1267:$K$1321,3,FALSE))</f>
        <v xml:space="preserve"> </v>
      </c>
      <c r="F100" s="71"/>
      <c r="G100" s="11"/>
      <c r="H100" s="12"/>
      <c r="I100" s="13"/>
      <c r="J100" s="11"/>
      <c r="K100" s="12"/>
      <c r="L100" s="13"/>
      <c r="M100" s="11"/>
      <c r="N100" s="12"/>
      <c r="O100" s="13"/>
      <c r="P100" s="54" t="str">
        <f>IF([1]計算!X29=0," ",[1]計算!X29)</f>
        <v xml:space="preserve"> </v>
      </c>
      <c r="Q100" s="14" t="s">
        <v>114</v>
      </c>
    </row>
    <row r="101" spans="1:18" ht="17.25" hidden="1" customHeight="1">
      <c r="A101" s="74"/>
      <c r="B101" s="76"/>
      <c r="C101" s="78"/>
      <c r="D101" s="81"/>
      <c r="E101" s="70" t="str">
        <f>IF(ISERROR(VLOOKUP(5,[1]作成!$H$1267:$K$1321,3,FALSE))," ",VLOOKUP(5,[1]作成!$H$1267:$K$1321,3,FALSE))</f>
        <v xml:space="preserve"> </v>
      </c>
      <c r="F101" s="71"/>
      <c r="G101" s="11"/>
      <c r="H101" s="12"/>
      <c r="I101" s="13"/>
      <c r="J101" s="11"/>
      <c r="K101" s="12"/>
      <c r="L101" s="13"/>
      <c r="M101" s="11"/>
      <c r="N101" s="12"/>
      <c r="O101" s="13"/>
      <c r="P101" s="54" t="str">
        <f>IF([1]計算!Z29=0," ",[1]計算!Z29)</f>
        <v xml:space="preserve"> </v>
      </c>
      <c r="Q101" s="14" t="s">
        <v>120</v>
      </c>
    </row>
    <row r="102" spans="1:18" ht="17.25" hidden="1" customHeight="1">
      <c r="A102" s="75"/>
      <c r="B102" s="76"/>
      <c r="C102" s="79"/>
      <c r="D102" s="82"/>
      <c r="E102" s="18" t="str">
        <f>IF(ISERROR(VLOOKUP(6,[1]作成!$H$1267:$K$1321,3,FALSE))," ",VLOOKUP(6,[1]作成!$H$1267:$K$1321,3,FALSE))</f>
        <v xml:space="preserve"> </v>
      </c>
      <c r="F102" s="19" t="str">
        <f>IF(ISERROR(VLOOKUP(7,[1]作成!$H$1267:$K$1321,3,FALSE))," ",VLOOKUP(7,[1]作成!$H$1267:$K$1321,3,FALSE))</f>
        <v xml:space="preserve"> </v>
      </c>
      <c r="G102" s="20"/>
      <c r="H102" s="21"/>
      <c r="I102" s="23"/>
      <c r="J102" s="20"/>
      <c r="K102" s="21"/>
      <c r="L102" s="23"/>
      <c r="M102" s="20"/>
      <c r="N102" s="21"/>
      <c r="O102" s="23"/>
      <c r="P102" s="72" t="str">
        <f>IF([1]人数!I35=0," ",[1]人数!I35)</f>
        <v xml:space="preserve"> </v>
      </c>
      <c r="Q102" s="72"/>
    </row>
    <row r="103" spans="1:18" ht="17.25" hidden="1" customHeight="1">
      <c r="A103" s="73" t="str">
        <f>IF([1]人数!$F36=0," ",[1]人数!$F36)</f>
        <v xml:space="preserve"> </v>
      </c>
      <c r="B103" s="87" t="s">
        <v>21</v>
      </c>
      <c r="C103" s="77" t="str">
        <f>IF(ISERROR(VLOOKUP(1,[1]作成!$H$1322:$K$1376,3,FALSE))," ",VLOOKUP(1,[1]作成!$H$1322:$K$1376,3,FALSE))</f>
        <v xml:space="preserve"> </v>
      </c>
      <c r="D103" s="80" t="str">
        <f>IF(ISERROR(VLOOKUP(2,[1]作成!$H$1322:$K$1376,4,FALSE))," ",VLOOKUP(2,[1]作成!$H$1322:$K$1376,4,FALSE))</f>
        <v xml:space="preserve"> </v>
      </c>
      <c r="E103" s="68" t="str">
        <f>IF(ISERROR(VLOOKUP(3,[1]作成!$H$1322:$K$1376,3,FALSE))," ",VLOOKUP(3,[1]作成!$H$1322:$K$1376,3,FALSE))</f>
        <v xml:space="preserve"> </v>
      </c>
      <c r="F103" s="69"/>
      <c r="G103" s="26"/>
      <c r="H103" s="16"/>
      <c r="I103" s="15"/>
      <c r="J103" s="26"/>
      <c r="K103" s="16"/>
      <c r="L103" s="15"/>
      <c r="M103" s="26"/>
      <c r="N103" s="16"/>
      <c r="O103" s="15"/>
      <c r="P103" s="54" t="str">
        <f>IF([1]計算!U30=0," ",[1]計算!U30)</f>
        <v xml:space="preserve"> </v>
      </c>
      <c r="Q103" s="10" t="s">
        <v>108</v>
      </c>
    </row>
    <row r="104" spans="1:18" ht="17.25" hidden="1" customHeight="1">
      <c r="A104" s="74"/>
      <c r="B104" s="88"/>
      <c r="C104" s="78"/>
      <c r="D104" s="81"/>
      <c r="E104" s="70" t="str">
        <f>IF(ISERROR(VLOOKUP(4,[1]作成!$H$1322:$K$1376,3,FALSE))," ",VLOOKUP(4,[1]作成!$H$1322:$K$1376,3,FALSE))</f>
        <v xml:space="preserve"> </v>
      </c>
      <c r="F104" s="71"/>
      <c r="G104" s="26"/>
      <c r="H104" s="16"/>
      <c r="I104" s="15"/>
      <c r="J104" s="26"/>
      <c r="K104" s="16"/>
      <c r="L104" s="15"/>
      <c r="M104" s="26"/>
      <c r="N104" s="16"/>
      <c r="O104" s="15"/>
      <c r="P104" s="54" t="str">
        <f>IF([1]計算!X30=0," ",[1]計算!X30)</f>
        <v xml:space="preserve"> </v>
      </c>
      <c r="Q104" s="14" t="s">
        <v>120</v>
      </c>
    </row>
    <row r="105" spans="1:18" ht="17.25" hidden="1" customHeight="1">
      <c r="A105" s="74"/>
      <c r="B105" s="88"/>
      <c r="C105" s="78"/>
      <c r="D105" s="81"/>
      <c r="E105" s="70" t="str">
        <f>IF(ISERROR(VLOOKUP(5,[1]作成!$H$1322:$K$1376,3,FALSE))," ",VLOOKUP(5,[1]作成!$H$1322:$K$1376,3,FALSE))</f>
        <v xml:space="preserve"> </v>
      </c>
      <c r="F105" s="71"/>
      <c r="G105" s="26"/>
      <c r="H105" s="16"/>
      <c r="I105" s="15"/>
      <c r="J105" s="26"/>
      <c r="K105" s="16"/>
      <c r="L105" s="15"/>
      <c r="M105" s="26"/>
      <c r="N105" s="16"/>
      <c r="O105" s="15"/>
      <c r="P105" s="54" t="str">
        <f>IF([1]計算!Z30=0," ",[1]計算!Z30)</f>
        <v xml:space="preserve"> </v>
      </c>
      <c r="Q105" s="14" t="s">
        <v>124</v>
      </c>
    </row>
    <row r="106" spans="1:18" ht="17.25" hidden="1" customHeight="1">
      <c r="A106" s="75"/>
      <c r="B106" s="89"/>
      <c r="C106" s="79"/>
      <c r="D106" s="82"/>
      <c r="E106" s="18" t="str">
        <f>IF(ISERROR(VLOOKUP(6,[1]作成!$H$1322:$K$1376,3,FALSE))," ",VLOOKUP(6,[1]作成!$H$1322:$K$1376,3,FALSE))</f>
        <v xml:space="preserve"> </v>
      </c>
      <c r="F106" s="19" t="str">
        <f>IF(ISERROR(VLOOKUP(7,[1]作成!$H$1322:$K$1376,3,FALSE))," ",VLOOKUP(7,[1]作成!$H$1322:$K$1376,3,FALSE))</f>
        <v xml:space="preserve"> </v>
      </c>
      <c r="G106" s="27"/>
      <c r="H106" s="22"/>
      <c r="I106" s="24"/>
      <c r="J106" s="27"/>
      <c r="K106" s="22"/>
      <c r="L106" s="24"/>
      <c r="M106" s="27"/>
      <c r="N106" s="22"/>
      <c r="O106" s="24"/>
      <c r="P106" s="72" t="str">
        <f>IF([1]人数!I36=0," ",[1]人数!I36)</f>
        <v xml:space="preserve"> </v>
      </c>
      <c r="Q106" s="72"/>
    </row>
    <row r="107" spans="1:18" ht="17.25" hidden="1" customHeight="1">
      <c r="A107" s="73" t="str">
        <f>IF([1]人数!$F37=0," ",[1]人数!$F37)</f>
        <v xml:space="preserve"> </v>
      </c>
      <c r="B107" s="87" t="s">
        <v>14</v>
      </c>
      <c r="C107" s="77" t="str">
        <f>IF(ISERROR(VLOOKUP(1,[1]作成!$H$1331:$K$1377,3,FALSE))," ",VLOOKUP(1,[1]作成!$H$1331:$K$1377,3,FALSE))</f>
        <v xml:space="preserve"> </v>
      </c>
      <c r="D107" s="80" t="str">
        <f>IF(ISERROR(VLOOKUP(2,[1]作成!$H$1377:$K$1431,4,FALSE))," ",VLOOKUP(2,[1]作成!$H$1377:$K$1431,4,FALSE))</f>
        <v xml:space="preserve"> </v>
      </c>
      <c r="E107" s="68" t="str">
        <f>IF(ISERROR(VLOOKUP(3,[1]作成!$H$1331:$K$1377,3,FALSE))," ",VLOOKUP(3,[1]作成!$H$1331:$K$1377,3,FALSE))</f>
        <v xml:space="preserve"> </v>
      </c>
      <c r="F107" s="69"/>
      <c r="G107" s="28"/>
      <c r="H107" s="29"/>
      <c r="I107" s="25"/>
      <c r="J107" s="28"/>
      <c r="K107" s="29"/>
      <c r="L107" s="25"/>
      <c r="M107" s="28"/>
      <c r="N107" s="29"/>
      <c r="O107" s="25"/>
      <c r="P107" s="54" t="str">
        <f>IF([1]計算!U31=0," ",[1]計算!U31)</f>
        <v xml:space="preserve"> </v>
      </c>
      <c r="Q107" s="10" t="s">
        <v>117</v>
      </c>
    </row>
    <row r="108" spans="1:18" ht="17.25" hidden="1" customHeight="1">
      <c r="A108" s="74"/>
      <c r="B108" s="88"/>
      <c r="C108" s="78"/>
      <c r="D108" s="81"/>
      <c r="E108" s="70" t="str">
        <f>IF(ISERROR(VLOOKUP(4,[1]作成!$H$1331:$K$1377,3,FALSE))," ",VLOOKUP(4,[1]作成!$H$1331:$K$1377,3,FALSE))</f>
        <v xml:space="preserve"> </v>
      </c>
      <c r="F108" s="71"/>
      <c r="G108" s="26"/>
      <c r="H108" s="16"/>
      <c r="I108" s="15"/>
      <c r="J108" s="26"/>
      <c r="K108" s="16"/>
      <c r="L108" s="15"/>
      <c r="M108" s="26"/>
      <c r="N108" s="16"/>
      <c r="O108" s="15"/>
      <c r="P108" s="54" t="str">
        <f>IF([1]計算!X31=0," ",[1]計算!X31)</f>
        <v xml:space="preserve"> </v>
      </c>
      <c r="Q108" s="14" t="s">
        <v>106</v>
      </c>
    </row>
    <row r="109" spans="1:18" ht="17.25" hidden="1" customHeight="1">
      <c r="A109" s="74"/>
      <c r="B109" s="88"/>
      <c r="C109" s="78"/>
      <c r="D109" s="81"/>
      <c r="E109" s="70" t="str">
        <f>IF(ISERROR(VLOOKUP(5,[1]作成!$H$1331:$K$1377,3,FALSE))," ",VLOOKUP(5,[1]作成!$H$1331:$K$1377,3,FALSE))</f>
        <v xml:space="preserve"> </v>
      </c>
      <c r="F109" s="71"/>
      <c r="G109" s="26"/>
      <c r="H109" s="16"/>
      <c r="I109" s="15"/>
      <c r="J109" s="26"/>
      <c r="K109" s="16"/>
      <c r="L109" s="15"/>
      <c r="M109" s="26"/>
      <c r="N109" s="16"/>
      <c r="O109" s="15"/>
      <c r="P109" s="54" t="str">
        <f>IF([1]計算!Z31=0," ",[1]計算!Z31)</f>
        <v xml:space="preserve"> </v>
      </c>
      <c r="Q109" s="14" t="s">
        <v>106</v>
      </c>
    </row>
    <row r="110" spans="1:18" ht="17.25" hidden="1" customHeight="1">
      <c r="A110" s="75"/>
      <c r="B110" s="89"/>
      <c r="C110" s="79"/>
      <c r="D110" s="82"/>
      <c r="E110" s="18" t="str">
        <f>IF(ISERROR(VLOOKUP(6,[1]作成!$H$1331:$K$1377,3,FALSE))," ",VLOOKUP(6,[1]作成!$H$1331:$K$1377,3,FALSE))</f>
        <v xml:space="preserve"> </v>
      </c>
      <c r="F110" s="19" t="str">
        <f>IF(ISERROR(VLOOKUP(7,[1]作成!$H$1331:$K$1377,3,FALSE))," ",VLOOKUP(7,[1]作成!$H$1331:$K$1377,3,FALSE))</f>
        <v xml:space="preserve"> </v>
      </c>
      <c r="G110" s="27"/>
      <c r="H110" s="22"/>
      <c r="I110" s="24"/>
      <c r="J110" s="27"/>
      <c r="K110" s="22"/>
      <c r="L110" s="24"/>
      <c r="M110" s="27"/>
      <c r="N110" s="22"/>
      <c r="O110" s="24"/>
      <c r="P110" s="72" t="str">
        <f>IF([1]人数!I37=0," ",[1]人数!I37)</f>
        <v xml:space="preserve"> </v>
      </c>
      <c r="Q110" s="72"/>
    </row>
    <row r="111" spans="1:18" ht="17.25" customHeight="1">
      <c r="A111" s="53"/>
      <c r="B111" s="64"/>
      <c r="C111" s="65"/>
      <c r="D111" s="66"/>
      <c r="E111" s="32"/>
      <c r="F111" s="32"/>
      <c r="G111" s="16"/>
      <c r="H111" s="16"/>
      <c r="I111" s="16"/>
      <c r="J111" s="16"/>
      <c r="K111" s="16"/>
      <c r="L111" s="16"/>
      <c r="M111" s="16"/>
      <c r="N111" s="16"/>
      <c r="O111" s="16"/>
      <c r="P111" s="67"/>
      <c r="Q111" s="67"/>
    </row>
    <row r="112" spans="1:18" ht="15.95" customHeight="1">
      <c r="A112" s="4"/>
      <c r="B112" s="4" t="s">
        <v>22</v>
      </c>
      <c r="C112" s="30"/>
      <c r="D112" s="4"/>
      <c r="E112" s="4"/>
      <c r="F112" s="4"/>
      <c r="P112" s="4"/>
      <c r="Q112" s="4"/>
      <c r="R112" s="4" t="s">
        <v>119</v>
      </c>
    </row>
    <row r="113" spans="1:18" ht="15.95" customHeight="1">
      <c r="A113" s="4"/>
      <c r="B113" s="4" t="s">
        <v>23</v>
      </c>
      <c r="C113" s="30"/>
      <c r="D113" s="4"/>
      <c r="E113" s="4"/>
      <c r="F113" s="4"/>
      <c r="L113" s="3" t="s">
        <v>24</v>
      </c>
      <c r="M113" s="1"/>
      <c r="N113" s="3"/>
      <c r="P113" s="4"/>
      <c r="Q113" s="4"/>
      <c r="R113" s="4" t="s">
        <v>116</v>
      </c>
    </row>
    <row r="114" spans="1:18" ht="15.95" customHeight="1">
      <c r="A114" s="4"/>
      <c r="B114" s="4" t="s">
        <v>25</v>
      </c>
      <c r="C114" s="30"/>
      <c r="D114" s="4"/>
      <c r="E114" s="4"/>
      <c r="F114" s="4"/>
      <c r="P114" s="4"/>
      <c r="Q114" s="4"/>
      <c r="R114" s="4" t="s">
        <v>119</v>
      </c>
    </row>
    <row r="115" spans="1:18" ht="15.95" customHeight="1">
      <c r="A115" s="4"/>
      <c r="B115" s="4"/>
      <c r="C115" s="30"/>
      <c r="D115" s="4"/>
      <c r="E115" s="4"/>
      <c r="F115" s="4"/>
      <c r="P115" s="4"/>
      <c r="Q115" s="4"/>
      <c r="R115" s="4" t="s">
        <v>119</v>
      </c>
    </row>
    <row r="116" spans="1:18" ht="15.95" customHeight="1">
      <c r="A116" s="4"/>
      <c r="B116" s="4"/>
      <c r="C116" s="30"/>
      <c r="D116" s="4"/>
      <c r="E116" s="4"/>
      <c r="F116" s="4"/>
      <c r="P116" s="4"/>
      <c r="Q116" s="4"/>
    </row>
    <row r="117" spans="1:18" ht="15.95" customHeight="1">
      <c r="A117" s="4"/>
      <c r="B117" s="4"/>
      <c r="C117" s="30"/>
      <c r="D117" s="4"/>
      <c r="E117" s="4"/>
      <c r="F117" s="4"/>
      <c r="P117" s="4"/>
      <c r="Q117" s="4"/>
    </row>
    <row r="118" spans="1:18" ht="15.95" customHeight="1">
      <c r="A118" s="4"/>
      <c r="B118" s="4"/>
      <c r="C118" s="30"/>
      <c r="D118" s="4"/>
      <c r="E118" s="4"/>
      <c r="F118" s="4"/>
      <c r="P118" s="4"/>
      <c r="Q118" s="4"/>
    </row>
    <row r="119" spans="1:18" ht="15.95" customHeight="1">
      <c r="A119" s="4"/>
      <c r="B119" s="4"/>
      <c r="C119" s="30"/>
      <c r="D119" s="4"/>
      <c r="E119" s="4"/>
      <c r="F119" s="4"/>
      <c r="P119" s="4"/>
      <c r="Q119" s="4"/>
    </row>
    <row r="120" spans="1:18" ht="15.95" customHeight="1">
      <c r="A120" s="4"/>
      <c r="B120" s="4"/>
      <c r="C120" s="30"/>
      <c r="D120" s="4"/>
      <c r="E120" s="4"/>
      <c r="F120" s="4"/>
      <c r="P120" s="4"/>
      <c r="Q120" s="4"/>
    </row>
    <row r="121" spans="1:18" ht="15.95" customHeight="1">
      <c r="A121" s="4"/>
      <c r="B121" s="4"/>
      <c r="C121" s="30"/>
      <c r="D121" s="4"/>
      <c r="E121" s="4"/>
      <c r="F121" s="4"/>
      <c r="P121" s="4"/>
      <c r="Q121" s="4"/>
    </row>
    <row r="122" spans="1:18" ht="15.95" customHeight="1">
      <c r="A122" s="4"/>
      <c r="B122" s="4"/>
      <c r="C122" s="30"/>
      <c r="D122" s="4"/>
      <c r="E122" s="4"/>
      <c r="F122" s="4"/>
      <c r="P122" s="4"/>
      <c r="Q122" s="4"/>
    </row>
    <row r="123" spans="1:18" ht="15.95" customHeight="1">
      <c r="A123" s="4"/>
      <c r="B123" s="4"/>
      <c r="C123" s="30"/>
      <c r="D123" s="4"/>
      <c r="E123" s="4"/>
      <c r="F123" s="4"/>
      <c r="P123" s="4"/>
      <c r="Q123" s="4"/>
    </row>
    <row r="124" spans="1:18" ht="15.95" customHeight="1">
      <c r="A124" s="4"/>
      <c r="B124" s="4"/>
      <c r="C124" s="30"/>
      <c r="D124" s="4"/>
      <c r="E124" s="4"/>
      <c r="F124" s="4"/>
      <c r="P124" s="4"/>
      <c r="Q124" s="4"/>
    </row>
    <row r="125" spans="1:18" ht="15.95" customHeight="1">
      <c r="A125" s="4"/>
      <c r="B125" s="4"/>
      <c r="C125" s="30"/>
      <c r="D125" s="4"/>
      <c r="E125" s="4"/>
      <c r="F125" s="4"/>
      <c r="P125" s="4"/>
      <c r="Q125" s="4"/>
    </row>
    <row r="126" spans="1:18" ht="15.95" customHeight="1">
      <c r="A126" s="4"/>
      <c r="B126" s="4"/>
      <c r="C126" s="30"/>
      <c r="D126" s="4"/>
      <c r="E126" s="4"/>
      <c r="F126" s="4"/>
      <c r="P126" s="4"/>
      <c r="Q126" s="4"/>
    </row>
    <row r="127" spans="1:18" ht="15.95" customHeight="1">
      <c r="A127" s="4"/>
      <c r="B127" s="4"/>
      <c r="C127" s="30"/>
      <c r="D127" s="4"/>
      <c r="E127" s="4"/>
      <c r="F127" s="4"/>
      <c r="P127" s="4"/>
      <c r="Q127" s="4"/>
    </row>
    <row r="128" spans="1:18" ht="15.95" customHeight="1">
      <c r="A128" s="4"/>
      <c r="B128" s="4"/>
      <c r="C128" s="30"/>
      <c r="D128" s="4"/>
      <c r="E128" s="4"/>
      <c r="F128" s="4"/>
      <c r="P128" s="4"/>
      <c r="Q128" s="4"/>
    </row>
    <row r="129" spans="1:19" ht="15.95" customHeight="1">
      <c r="A129" s="4"/>
      <c r="B129" s="4"/>
      <c r="C129" s="30"/>
      <c r="D129" s="4"/>
      <c r="E129" s="4"/>
      <c r="F129" s="4"/>
      <c r="P129" s="4"/>
      <c r="Q129" s="4"/>
    </row>
    <row r="130" spans="1:19" s="4" customFormat="1" ht="15.95" customHeight="1">
      <c r="C130" s="30"/>
      <c r="S130" s="1"/>
    </row>
    <row r="131" spans="1:19" s="4" customFormat="1" ht="15.95" customHeight="1">
      <c r="C131" s="30"/>
      <c r="S131" s="1"/>
    </row>
    <row r="132" spans="1:19" s="4" customFormat="1" ht="15.95" customHeight="1">
      <c r="C132" s="30"/>
      <c r="S132" s="1"/>
    </row>
    <row r="133" spans="1:19" s="4" customFormat="1" ht="15.95" customHeight="1">
      <c r="C133" s="30"/>
      <c r="S133" s="1"/>
    </row>
    <row r="134" spans="1:19" s="4" customFormat="1">
      <c r="A134" s="1"/>
      <c r="B134" s="1"/>
      <c r="C134" s="31"/>
      <c r="D134" s="1"/>
      <c r="E134" s="1"/>
      <c r="F134" s="1"/>
      <c r="P134" s="1"/>
      <c r="Q134" s="1"/>
      <c r="S134" s="1"/>
    </row>
    <row r="135" spans="1:19" s="4" customFormat="1">
      <c r="A135" s="1"/>
      <c r="B135" s="1"/>
      <c r="C135" s="31"/>
      <c r="D135" s="1"/>
      <c r="E135" s="1"/>
      <c r="F135" s="1"/>
      <c r="P135" s="1"/>
      <c r="Q135" s="1"/>
      <c r="S135" s="1"/>
    </row>
    <row r="136" spans="1:19" s="4" customFormat="1" hidden="1">
      <c r="A136" s="1"/>
      <c r="B136" s="1"/>
      <c r="C136" s="31"/>
      <c r="D136" s="1"/>
      <c r="E136" s="1"/>
      <c r="F136" s="1"/>
      <c r="P136" s="1"/>
      <c r="Q136" s="1"/>
      <c r="S136" s="1"/>
    </row>
    <row r="137" spans="1:19" s="4" customFormat="1" hidden="1">
      <c r="A137" s="1"/>
      <c r="B137" s="1"/>
      <c r="C137" s="31"/>
      <c r="D137" s="1"/>
      <c r="E137" s="1"/>
      <c r="F137" s="1"/>
      <c r="P137" s="1"/>
      <c r="Q137" s="1"/>
      <c r="S137" s="1"/>
    </row>
    <row r="138" spans="1:19" s="4" customFormat="1" hidden="1">
      <c r="A138" s="1"/>
      <c r="B138" s="1"/>
      <c r="C138" s="31"/>
      <c r="D138" s="1"/>
      <c r="E138" s="1"/>
      <c r="F138" s="1"/>
      <c r="P138" s="1"/>
      <c r="Q138" s="1"/>
      <c r="S138" s="1"/>
    </row>
  </sheetData>
  <autoFilter ref="A2:S115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7">
      <customFilters>
        <customFilter operator="notEqual" val=" "/>
      </customFilters>
    </filterColumn>
  </autoFilter>
  <mergeCells count="227">
    <mergeCell ref="P110:Q110"/>
    <mergeCell ref="N66:O66"/>
    <mergeCell ref="A107:A110"/>
    <mergeCell ref="B107:B110"/>
    <mergeCell ref="C107:C110"/>
    <mergeCell ref="D107:D110"/>
    <mergeCell ref="E107:F107"/>
    <mergeCell ref="E108:F108"/>
    <mergeCell ref="E109:F109"/>
    <mergeCell ref="P102:Q102"/>
    <mergeCell ref="A103:A106"/>
    <mergeCell ref="B103:B106"/>
    <mergeCell ref="C103:C106"/>
    <mergeCell ref="D103:D106"/>
    <mergeCell ref="E103:F103"/>
    <mergeCell ref="E104:F104"/>
    <mergeCell ref="E105:F105"/>
    <mergeCell ref="P106:Q106"/>
    <mergeCell ref="A99:A102"/>
    <mergeCell ref="B99:B102"/>
    <mergeCell ref="C99:C102"/>
    <mergeCell ref="D99:D102"/>
    <mergeCell ref="E99:F99"/>
    <mergeCell ref="E100:F100"/>
    <mergeCell ref="E101:F101"/>
    <mergeCell ref="P94:Q94"/>
    <mergeCell ref="A95:A98"/>
    <mergeCell ref="B95:B98"/>
    <mergeCell ref="C95:C98"/>
    <mergeCell ref="D95:D98"/>
    <mergeCell ref="E95:F95"/>
    <mergeCell ref="E96:F96"/>
    <mergeCell ref="E97:F97"/>
    <mergeCell ref="P98:Q98"/>
    <mergeCell ref="A91:A94"/>
    <mergeCell ref="B91:B94"/>
    <mergeCell ref="C91:C94"/>
    <mergeCell ref="D91:D94"/>
    <mergeCell ref="E91:F91"/>
    <mergeCell ref="E92:F92"/>
    <mergeCell ref="E93:F93"/>
    <mergeCell ref="P86:Q86"/>
    <mergeCell ref="A87:A90"/>
    <mergeCell ref="B87:B90"/>
    <mergeCell ref="C87:C90"/>
    <mergeCell ref="D87:D90"/>
    <mergeCell ref="E87:F87"/>
    <mergeCell ref="E88:F88"/>
    <mergeCell ref="E89:F89"/>
    <mergeCell ref="P90:Q90"/>
    <mergeCell ref="A83:A86"/>
    <mergeCell ref="B83:B86"/>
    <mergeCell ref="C83:C86"/>
    <mergeCell ref="D83:D86"/>
    <mergeCell ref="E83:F83"/>
    <mergeCell ref="E84:F84"/>
    <mergeCell ref="E85:F85"/>
    <mergeCell ref="P78:Q78"/>
    <mergeCell ref="A79:A82"/>
    <mergeCell ref="B79:B82"/>
    <mergeCell ref="C79:C82"/>
    <mergeCell ref="D79:D82"/>
    <mergeCell ref="E79:F79"/>
    <mergeCell ref="E80:F80"/>
    <mergeCell ref="E81:F81"/>
    <mergeCell ref="P82:Q82"/>
    <mergeCell ref="A75:A78"/>
    <mergeCell ref="B75:B78"/>
    <mergeCell ref="C75:C78"/>
    <mergeCell ref="D75:D78"/>
    <mergeCell ref="E75:F75"/>
    <mergeCell ref="E76:F76"/>
    <mergeCell ref="E77:F77"/>
    <mergeCell ref="P70:Q70"/>
    <mergeCell ref="A71:A74"/>
    <mergeCell ref="B71:B74"/>
    <mergeCell ref="C71:C74"/>
    <mergeCell ref="D71:D74"/>
    <mergeCell ref="E71:F71"/>
    <mergeCell ref="E72:F72"/>
    <mergeCell ref="E73:F73"/>
    <mergeCell ref="P74:Q74"/>
    <mergeCell ref="A67:A70"/>
    <mergeCell ref="B67:B70"/>
    <mergeCell ref="C67:C70"/>
    <mergeCell ref="D67:D70"/>
    <mergeCell ref="E67:F67"/>
    <mergeCell ref="E68:F68"/>
    <mergeCell ref="E69:F69"/>
    <mergeCell ref="P62:Q62"/>
    <mergeCell ref="A63:A66"/>
    <mergeCell ref="B63:B66"/>
    <mergeCell ref="C63:C66"/>
    <mergeCell ref="D63:D66"/>
    <mergeCell ref="E63:F63"/>
    <mergeCell ref="E64:F64"/>
    <mergeCell ref="E65:F65"/>
    <mergeCell ref="P66:Q66"/>
    <mergeCell ref="A59:A62"/>
    <mergeCell ref="B59:B62"/>
    <mergeCell ref="C59:C62"/>
    <mergeCell ref="D59:D62"/>
    <mergeCell ref="E59:F59"/>
    <mergeCell ref="E60:F60"/>
    <mergeCell ref="E61:F61"/>
    <mergeCell ref="P54:Q54"/>
    <mergeCell ref="A55:A58"/>
    <mergeCell ref="B55:B58"/>
    <mergeCell ref="C55:C58"/>
    <mergeCell ref="D55:D58"/>
    <mergeCell ref="E55:F55"/>
    <mergeCell ref="E56:F56"/>
    <mergeCell ref="E57:F57"/>
    <mergeCell ref="P58:Q58"/>
    <mergeCell ref="A51:A54"/>
    <mergeCell ref="B51:B54"/>
    <mergeCell ref="C51:C54"/>
    <mergeCell ref="D51:D54"/>
    <mergeCell ref="E51:F51"/>
    <mergeCell ref="E52:F52"/>
    <mergeCell ref="E53:F53"/>
    <mergeCell ref="P46:Q46"/>
    <mergeCell ref="A47:A50"/>
    <mergeCell ref="B47:B50"/>
    <mergeCell ref="C47:C50"/>
    <mergeCell ref="D47:D50"/>
    <mergeCell ref="E47:F47"/>
    <mergeCell ref="E48:F48"/>
    <mergeCell ref="E49:F49"/>
    <mergeCell ref="P50:Q50"/>
    <mergeCell ref="A43:A46"/>
    <mergeCell ref="B43:B46"/>
    <mergeCell ref="C43:C46"/>
    <mergeCell ref="D43:D46"/>
    <mergeCell ref="E43:F43"/>
    <mergeCell ref="E44:F44"/>
    <mergeCell ref="E45:F45"/>
    <mergeCell ref="P38:Q38"/>
    <mergeCell ref="A39:A42"/>
    <mergeCell ref="B39:B42"/>
    <mergeCell ref="C39:C42"/>
    <mergeCell ref="D39:D42"/>
    <mergeCell ref="E39:F39"/>
    <mergeCell ref="E40:F40"/>
    <mergeCell ref="E41:F41"/>
    <mergeCell ref="P42:Q42"/>
    <mergeCell ref="A35:A38"/>
    <mergeCell ref="B35:B38"/>
    <mergeCell ref="C35:C38"/>
    <mergeCell ref="D35:D38"/>
    <mergeCell ref="E35:F35"/>
    <mergeCell ref="E36:F36"/>
    <mergeCell ref="E37:F37"/>
    <mergeCell ref="P30:Q30"/>
    <mergeCell ref="A31:A34"/>
    <mergeCell ref="B31:B34"/>
    <mergeCell ref="C31:C34"/>
    <mergeCell ref="D31:D34"/>
    <mergeCell ref="E31:F31"/>
    <mergeCell ref="E32:F32"/>
    <mergeCell ref="E33:F33"/>
    <mergeCell ref="P34:Q34"/>
    <mergeCell ref="A27:A30"/>
    <mergeCell ref="B27:B30"/>
    <mergeCell ref="C27:C30"/>
    <mergeCell ref="D27:D30"/>
    <mergeCell ref="E27:F27"/>
    <mergeCell ref="E28:F28"/>
    <mergeCell ref="E29:F29"/>
    <mergeCell ref="E13:F13"/>
    <mergeCell ref="P22:Q22"/>
    <mergeCell ref="A23:A26"/>
    <mergeCell ref="B23:B26"/>
    <mergeCell ref="C23:C26"/>
    <mergeCell ref="D23:D26"/>
    <mergeCell ref="E23:F23"/>
    <mergeCell ref="E24:F24"/>
    <mergeCell ref="E25:F25"/>
    <mergeCell ref="P26:Q26"/>
    <mergeCell ref="A19:A22"/>
    <mergeCell ref="B19:B22"/>
    <mergeCell ref="C19:C22"/>
    <mergeCell ref="D19:D22"/>
    <mergeCell ref="E19:F19"/>
    <mergeCell ref="E20:F20"/>
    <mergeCell ref="E21:F21"/>
    <mergeCell ref="A7:A10"/>
    <mergeCell ref="B7:B10"/>
    <mergeCell ref="C7:C10"/>
    <mergeCell ref="D7:D10"/>
    <mergeCell ref="E7:F7"/>
    <mergeCell ref="S7:S18"/>
    <mergeCell ref="E8:F8"/>
    <mergeCell ref="E9:F9"/>
    <mergeCell ref="P10:Q10"/>
    <mergeCell ref="A11:A14"/>
    <mergeCell ref="P14:Q14"/>
    <mergeCell ref="A15:A18"/>
    <mergeCell ref="B15:B18"/>
    <mergeCell ref="C15:C18"/>
    <mergeCell ref="D15:D18"/>
    <mergeCell ref="E15:F15"/>
    <mergeCell ref="E16:F16"/>
    <mergeCell ref="E17:F17"/>
    <mergeCell ref="P18:Q18"/>
    <mergeCell ref="B11:B14"/>
    <mergeCell ref="C11:C14"/>
    <mergeCell ref="D11:D14"/>
    <mergeCell ref="E11:F11"/>
    <mergeCell ref="E12:F12"/>
    <mergeCell ref="E2:M2"/>
    <mergeCell ref="A3:A6"/>
    <mergeCell ref="B3:B6"/>
    <mergeCell ref="C3:F4"/>
    <mergeCell ref="G3:I4"/>
    <mergeCell ref="J3:L4"/>
    <mergeCell ref="M3:O4"/>
    <mergeCell ref="P3:Q3"/>
    <mergeCell ref="P4:Q4"/>
    <mergeCell ref="C5:C6"/>
    <mergeCell ref="D5:D6"/>
    <mergeCell ref="E5:F6"/>
    <mergeCell ref="G5:I6"/>
    <mergeCell ref="J5:L6"/>
    <mergeCell ref="M5:O6"/>
    <mergeCell ref="P5:Q5"/>
    <mergeCell ref="P6:Q6"/>
  </mergeCells>
  <phoneticPr fontId="3"/>
  <printOptions horizontalCentered="1"/>
  <pageMargins left="0.23622047244094491" right="0.23622047244094491" top="0.19685039370078741" bottom="0.15748031496062992" header="0.31496062992125984" footer="0.31496062992125984"/>
  <pageSetup paperSize="9" scale="47" orientation="portrait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富陽、御園</vt:lpstr>
      <vt:lpstr>野々市、館野、菅原</vt:lpstr>
      <vt:lpstr>'富陽、御園'!Print_Area</vt:lpstr>
      <vt:lpstr>'野々市、館野、菅原'!Print_Area</vt:lpstr>
    </vt:vector>
  </TitlesOfParts>
  <Company>野々市市教育委員会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寺岸智子</cp:lastModifiedBy>
  <cp:lastPrinted>2018-11-22T07:37:42Z</cp:lastPrinted>
  <dcterms:created xsi:type="dcterms:W3CDTF">2018-09-18T23:26:20Z</dcterms:created>
  <dcterms:modified xsi:type="dcterms:W3CDTF">2018-12-03T08:34:45Z</dcterms:modified>
</cp:coreProperties>
</file>