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○給食献立\H30献立\小学校\"/>
    </mc:Choice>
  </mc:AlternateContent>
  <bookViews>
    <workbookView xWindow="0" yWindow="0" windowWidth="18735" windowHeight="10260"/>
  </bookViews>
  <sheets>
    <sheet name="家庭配布 (富陽、御園)" sheetId="2" r:id="rId1"/>
    <sheet name="家庭配布(菅原、館野、野々市)" sheetId="1" r:id="rId2"/>
  </sheets>
  <externalReferences>
    <externalReference r:id="rId3"/>
  </externalReferences>
  <definedNames>
    <definedName name="_xlnm._FilterDatabase" localSheetId="0" hidden="1">'家庭配布 (富陽、御園)'!$R$1:$R$131</definedName>
    <definedName name="_xlnm._FilterDatabase" localSheetId="1" hidden="1">'家庭配布(菅原、館野、野々市)'!$R$1:$R$131</definedName>
    <definedName name="_xlnm.Print_Area" localSheetId="0">'家庭配布 (富陽、御園)'!$A$1:$Q$131</definedName>
    <definedName name="_xlnm.Print_Area" localSheetId="1">'家庭配布(菅原、館野、野々市)'!$A$1:$Q$131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9" i="2" l="1"/>
  <c r="F109" i="2"/>
  <c r="E109" i="2"/>
  <c r="P108" i="2"/>
  <c r="E108" i="2"/>
  <c r="P107" i="2"/>
  <c r="E107" i="2"/>
  <c r="P106" i="2"/>
  <c r="E106" i="2"/>
  <c r="D106" i="2"/>
  <c r="C106" i="2"/>
  <c r="A106" i="2"/>
  <c r="P105" i="2"/>
  <c r="F105" i="2"/>
  <c r="E105" i="2"/>
  <c r="P104" i="2"/>
  <c r="E104" i="2"/>
  <c r="P103" i="2"/>
  <c r="E103" i="2"/>
  <c r="P102" i="2"/>
  <c r="E102" i="2"/>
  <c r="D102" i="2"/>
  <c r="C102" i="2"/>
  <c r="A102" i="2"/>
  <c r="P101" i="2"/>
  <c r="F101" i="2"/>
  <c r="E101" i="2"/>
  <c r="P100" i="2"/>
  <c r="E100" i="2"/>
  <c r="P99" i="2"/>
  <c r="E99" i="2"/>
  <c r="P98" i="2"/>
  <c r="E98" i="2"/>
  <c r="D98" i="2"/>
  <c r="C98" i="2"/>
  <c r="A98" i="2"/>
  <c r="P97" i="2"/>
  <c r="F97" i="2"/>
  <c r="E97" i="2"/>
  <c r="P96" i="2"/>
  <c r="E96" i="2"/>
  <c r="P95" i="2"/>
  <c r="E95" i="2"/>
  <c r="P94" i="2"/>
  <c r="E94" i="2"/>
  <c r="D94" i="2"/>
  <c r="C94" i="2"/>
  <c r="A94" i="2"/>
  <c r="P93" i="2"/>
  <c r="F93" i="2"/>
  <c r="E93" i="2"/>
  <c r="P92" i="2"/>
  <c r="E92" i="2"/>
  <c r="P91" i="2"/>
  <c r="E91" i="2"/>
  <c r="P90" i="2"/>
  <c r="E90" i="2"/>
  <c r="D90" i="2"/>
  <c r="C90" i="2"/>
  <c r="A90" i="2"/>
  <c r="P89" i="2"/>
  <c r="F89" i="2"/>
  <c r="E89" i="2"/>
  <c r="P88" i="2"/>
  <c r="E88" i="2"/>
  <c r="P87" i="2"/>
  <c r="E87" i="2"/>
  <c r="P86" i="2"/>
  <c r="E86" i="2"/>
  <c r="D86" i="2"/>
  <c r="C86" i="2"/>
  <c r="A86" i="2"/>
  <c r="P85" i="2"/>
  <c r="F85" i="2"/>
  <c r="E85" i="2"/>
  <c r="P84" i="2"/>
  <c r="E84" i="2"/>
  <c r="P83" i="2"/>
  <c r="E83" i="2"/>
  <c r="P82" i="2"/>
  <c r="E82" i="2"/>
  <c r="D82" i="2"/>
  <c r="C82" i="2"/>
  <c r="A82" i="2"/>
  <c r="P9" i="2"/>
  <c r="F9" i="2"/>
  <c r="E9" i="2"/>
  <c r="P8" i="2"/>
  <c r="E8" i="2"/>
  <c r="P7" i="2"/>
  <c r="E7" i="2"/>
  <c r="P6" i="2"/>
  <c r="E6" i="2"/>
  <c r="D6" i="2"/>
  <c r="C6" i="2"/>
  <c r="A6" i="2"/>
  <c r="E1" i="2"/>
  <c r="P109" i="1" l="1"/>
  <c r="F109" i="1"/>
  <c r="E109" i="1"/>
  <c r="P108" i="1"/>
  <c r="E108" i="1"/>
  <c r="P107" i="1"/>
  <c r="E107" i="1"/>
  <c r="P106" i="1"/>
  <c r="E106" i="1"/>
  <c r="D106" i="1"/>
  <c r="C106" i="1"/>
  <c r="P105" i="1"/>
  <c r="F105" i="1"/>
  <c r="E105" i="1"/>
  <c r="P104" i="1"/>
  <c r="E104" i="1"/>
  <c r="P103" i="1"/>
  <c r="E103" i="1"/>
  <c r="P102" i="1"/>
  <c r="E102" i="1"/>
  <c r="D102" i="1"/>
  <c r="C102" i="1"/>
  <c r="P101" i="1"/>
  <c r="F101" i="1"/>
  <c r="E101" i="1"/>
  <c r="P100" i="1"/>
  <c r="E100" i="1"/>
  <c r="P99" i="1"/>
  <c r="E99" i="1"/>
  <c r="P98" i="1"/>
  <c r="E98" i="1"/>
  <c r="D98" i="1"/>
  <c r="C98" i="1"/>
  <c r="P97" i="1"/>
  <c r="F97" i="1"/>
  <c r="E97" i="1"/>
  <c r="P96" i="1"/>
  <c r="E96" i="1"/>
  <c r="P95" i="1"/>
  <c r="E95" i="1"/>
  <c r="P94" i="1"/>
  <c r="E94" i="1"/>
  <c r="D94" i="1"/>
  <c r="C94" i="1"/>
  <c r="P93" i="1"/>
  <c r="F93" i="1"/>
  <c r="E93" i="1"/>
  <c r="P92" i="1"/>
  <c r="E92" i="1"/>
  <c r="P91" i="1"/>
  <c r="E91" i="1"/>
  <c r="P90" i="1"/>
  <c r="E90" i="1"/>
  <c r="D90" i="1"/>
  <c r="C90" i="1"/>
  <c r="P89" i="1"/>
  <c r="F89" i="1"/>
  <c r="E89" i="1"/>
  <c r="P88" i="1"/>
  <c r="E88" i="1"/>
  <c r="P87" i="1"/>
  <c r="E87" i="1"/>
  <c r="P86" i="1"/>
  <c r="E86" i="1"/>
  <c r="D86" i="1"/>
  <c r="C86" i="1"/>
  <c r="P85" i="1"/>
  <c r="F85" i="1"/>
  <c r="E85" i="1"/>
  <c r="P84" i="1"/>
  <c r="E84" i="1"/>
  <c r="P83" i="1"/>
  <c r="E83" i="1"/>
  <c r="P82" i="1"/>
  <c r="E82" i="1"/>
  <c r="D82" i="1"/>
  <c r="C82" i="1"/>
  <c r="P9" i="1"/>
  <c r="F9" i="1"/>
  <c r="E9" i="1"/>
  <c r="P8" i="1"/>
  <c r="E8" i="1"/>
  <c r="P7" i="1"/>
  <c r="E7" i="1"/>
  <c r="P6" i="1"/>
  <c r="E6" i="1"/>
  <c r="D6" i="1"/>
  <c r="C6" i="1"/>
  <c r="E1" i="1"/>
  <c r="A6" i="1" l="1"/>
  <c r="A106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<sst xmlns="http://schemas.openxmlformats.org/spreadsheetml/2006/main" count="1438" uniqueCount="246">
  <si>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</si>
  <si>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●</t>
    <phoneticPr fontId="3"/>
  </si>
  <si>
    <t>日</t>
    <rPh sb="0" eb="1">
      <t>ヒ</t>
    </rPh>
    <phoneticPr fontId="3"/>
  </si>
  <si>
    <t>曜</t>
    <rPh sb="0" eb="1">
      <t>ヨウ</t>
    </rPh>
    <phoneticPr fontId="3"/>
  </si>
  <si>
    <t>献　立　名</t>
    <rPh sb="0" eb="1">
      <t>ケン</t>
    </rPh>
    <rPh sb="2" eb="3">
      <t>リツ</t>
    </rPh>
    <rPh sb="4" eb="5">
      <t>メイ</t>
    </rPh>
    <phoneticPr fontId="3"/>
  </si>
  <si>
    <t>血や肉、骨になる</t>
    <rPh sb="0" eb="1">
      <t>チ</t>
    </rPh>
    <rPh sb="2" eb="3">
      <t>ニク</t>
    </rPh>
    <rPh sb="4" eb="5">
      <t>ホネ</t>
    </rPh>
    <phoneticPr fontId="12"/>
  </si>
  <si>
    <t>体の調子を整える</t>
    <rPh sb="0" eb="1">
      <t>カラダ</t>
    </rPh>
    <rPh sb="2" eb="4">
      <t>チョウシ</t>
    </rPh>
    <rPh sb="5" eb="6">
      <t>トトノ</t>
    </rPh>
    <phoneticPr fontId="12"/>
  </si>
  <si>
    <t>熱や力になる</t>
    <rPh sb="0" eb="1">
      <t>ネツ</t>
    </rPh>
    <rPh sb="2" eb="3">
      <t>チカラ</t>
    </rPh>
    <phoneticPr fontId="12"/>
  </si>
  <si>
    <t>エネルギー</t>
    <phoneticPr fontId="3"/>
  </si>
  <si>
    <t>●</t>
    <phoneticPr fontId="3"/>
  </si>
  <si>
    <t>たんぱく質</t>
    <rPh sb="4" eb="5">
      <t>シツ</t>
    </rPh>
    <phoneticPr fontId="3"/>
  </si>
  <si>
    <t>主食</t>
    <rPh sb="0" eb="2">
      <t>シュショク</t>
    </rPh>
    <phoneticPr fontId="3"/>
  </si>
  <si>
    <t>牛乳</t>
    <phoneticPr fontId="3"/>
  </si>
  <si>
    <t>おかず</t>
    <phoneticPr fontId="3"/>
  </si>
  <si>
    <t>赤色の食品</t>
    <rPh sb="0" eb="2">
      <t>アカイロ</t>
    </rPh>
    <rPh sb="3" eb="5">
      <t>ショクヒン</t>
    </rPh>
    <phoneticPr fontId="3"/>
  </si>
  <si>
    <t>緑色の食品</t>
    <rPh sb="0" eb="2">
      <t>ミドリイロ</t>
    </rPh>
    <rPh sb="3" eb="5">
      <t>ショクヒン</t>
    </rPh>
    <phoneticPr fontId="3"/>
  </si>
  <si>
    <t>黄色の食品</t>
    <rPh sb="0" eb="2">
      <t>キイロ</t>
    </rPh>
    <rPh sb="3" eb="5">
      <t>ショクヒン</t>
    </rPh>
    <phoneticPr fontId="3"/>
  </si>
  <si>
    <t>脂質</t>
    <rPh sb="0" eb="1">
      <t>アブラ</t>
    </rPh>
    <rPh sb="1" eb="2">
      <t>シツ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</si>
  <si>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</si>
  <si>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月</t>
    <rPh sb="0" eb="1">
      <t>ゲツ</t>
    </rPh>
    <phoneticPr fontId="3"/>
  </si>
  <si>
    <t>Kcal</t>
    <phoneticPr fontId="3"/>
  </si>
  <si>
    <t>主食とおかずの欄は、作成シートのひらがな列の文字が飛んできます。</t>
    <rPh sb="0" eb="2">
      <t>シュショク</t>
    </rPh>
    <rPh sb="7" eb="8">
      <t>ラン</t>
    </rPh>
    <rPh sb="10" eb="12">
      <t>サクセイ</t>
    </rPh>
    <rPh sb="20" eb="21">
      <t>レツ</t>
    </rPh>
    <rPh sb="22" eb="24">
      <t>モジ</t>
    </rPh>
    <rPh sb="25" eb="26">
      <t>ト</t>
    </rPh>
    <phoneticPr fontId="3"/>
  </si>
  <si>
    <t>ｇ</t>
    <phoneticPr fontId="3"/>
  </si>
  <si>
    <t>火</t>
    <rPh sb="0" eb="1">
      <t>カ</t>
    </rPh>
    <phoneticPr fontId="3"/>
  </si>
  <si>
    <t>牛乳</t>
  </si>
  <si>
    <t>みそ</t>
  </si>
  <si>
    <t>しょうが</t>
  </si>
  <si>
    <t>こまつな</t>
  </si>
  <si>
    <t>白飯</t>
  </si>
  <si>
    <t>さつまいも</t>
  </si>
  <si>
    <t>Kcal</t>
    <phoneticPr fontId="3"/>
  </si>
  <si>
    <t>●</t>
    <phoneticPr fontId="3"/>
  </si>
  <si>
    <t>ぶり</t>
  </si>
  <si>
    <t>白みそ</t>
  </si>
  <si>
    <t>にんじん</t>
  </si>
  <si>
    <t>ねぎ</t>
  </si>
  <si>
    <t>三温糖</t>
  </si>
  <si>
    <t>白玉粉</t>
  </si>
  <si>
    <t>絹ごし豆腐</t>
  </si>
  <si>
    <t>大豆ペースト</t>
  </si>
  <si>
    <t>ごぼう</t>
  </si>
  <si>
    <t>片栗粉</t>
  </si>
  <si>
    <t>鶏肉</t>
  </si>
  <si>
    <t>のり</t>
  </si>
  <si>
    <t>だいこん</t>
  </si>
  <si>
    <t>栗甘露煮</t>
  </si>
  <si>
    <t>水</t>
    <rPh sb="0" eb="1">
      <t>スイ</t>
    </rPh>
    <phoneticPr fontId="3"/>
  </si>
  <si>
    <t>かえり干し</t>
  </si>
  <si>
    <t>えのきたけ</t>
  </si>
  <si>
    <t>すし飯</t>
  </si>
  <si>
    <t>Kcal</t>
    <phoneticPr fontId="3"/>
  </si>
  <si>
    <t>●</t>
    <phoneticPr fontId="3"/>
  </si>
  <si>
    <t>炒り卵</t>
  </si>
  <si>
    <t>豚肉</t>
  </si>
  <si>
    <t>糸みつば</t>
  </si>
  <si>
    <t>サラダ油</t>
  </si>
  <si>
    <t>水あめ</t>
  </si>
  <si>
    <t>たらこ</t>
  </si>
  <si>
    <t>たけのこ</t>
  </si>
  <si>
    <t>ごま</t>
  </si>
  <si>
    <t>●</t>
    <phoneticPr fontId="3"/>
  </si>
  <si>
    <t>木</t>
    <rPh sb="0" eb="1">
      <t>モク</t>
    </rPh>
    <phoneticPr fontId="3"/>
  </si>
  <si>
    <t>にんにく</t>
  </si>
  <si>
    <t>コッペパン</t>
  </si>
  <si>
    <t>米粉</t>
  </si>
  <si>
    <t>Kcal</t>
    <phoneticPr fontId="3"/>
  </si>
  <si>
    <t>●</t>
    <phoneticPr fontId="3"/>
  </si>
  <si>
    <t>ウインナー</t>
  </si>
  <si>
    <t>パセリ</t>
  </si>
  <si>
    <t>バター</t>
  </si>
  <si>
    <t>ｇ</t>
    <phoneticPr fontId="3"/>
  </si>
  <si>
    <t>あさりむき身</t>
  </si>
  <si>
    <t>たまねぎ</t>
  </si>
  <si>
    <t>ｇ</t>
    <phoneticPr fontId="3"/>
  </si>
  <si>
    <t>キャベツ</t>
  </si>
  <si>
    <t>じゃがいも</t>
  </si>
  <si>
    <t>金</t>
    <rPh sb="0" eb="1">
      <t>キン</t>
    </rPh>
    <phoneticPr fontId="3"/>
  </si>
  <si>
    <t>かつお節</t>
  </si>
  <si>
    <t>れんこん</t>
  </si>
  <si>
    <t>はくさい</t>
  </si>
  <si>
    <t>天かす</t>
  </si>
  <si>
    <t>Kcal</t>
    <phoneticPr fontId="3"/>
  </si>
  <si>
    <t>●</t>
    <phoneticPr fontId="3"/>
  </si>
  <si>
    <t>鶏卵</t>
  </si>
  <si>
    <t>まぐろフレーク</t>
  </si>
  <si>
    <t>かつおふりかけ</t>
  </si>
  <si>
    <t>きゅうり</t>
  </si>
  <si>
    <t>小麦粉</t>
  </si>
  <si>
    <t>ｇ</t>
    <phoneticPr fontId="3"/>
  </si>
  <si>
    <t>さくらえび</t>
  </si>
  <si>
    <t>生姜</t>
  </si>
  <si>
    <t>つきこんにゃく</t>
  </si>
  <si>
    <t>ながいも</t>
  </si>
  <si>
    <t>マヨネーズ</t>
  </si>
  <si>
    <t>うすあげ</t>
  </si>
  <si>
    <t>コーン</t>
  </si>
  <si>
    <t>ベーコン</t>
  </si>
  <si>
    <t>食パン</t>
  </si>
  <si>
    <t>オリーブ油</t>
  </si>
  <si>
    <t>Kcal</t>
    <phoneticPr fontId="3"/>
  </si>
  <si>
    <t>●</t>
    <phoneticPr fontId="3"/>
  </si>
  <si>
    <t>ロースハム　　</t>
  </si>
  <si>
    <t>さといも</t>
  </si>
  <si>
    <t>チーズ</t>
  </si>
  <si>
    <t>ヨーグルト</t>
  </si>
  <si>
    <t>さやいんげん</t>
  </si>
  <si>
    <t>豆腐</t>
  </si>
  <si>
    <t>もやし</t>
  </si>
  <si>
    <t>●</t>
    <phoneticPr fontId="3"/>
  </si>
  <si>
    <t>四方はべん</t>
  </si>
  <si>
    <t>めかぶ</t>
  </si>
  <si>
    <t>切り干し大根</t>
  </si>
  <si>
    <t>ごま油</t>
  </si>
  <si>
    <t>昆布</t>
  </si>
  <si>
    <t>うどん</t>
  </si>
  <si>
    <t>ロースハム</t>
  </si>
  <si>
    <t>ブロッコリー</t>
  </si>
  <si>
    <t>チャーハンライス</t>
  </si>
  <si>
    <t>大豆たんぱく</t>
  </si>
  <si>
    <t>黄ピーマン</t>
  </si>
  <si>
    <t>白いんげん豆</t>
  </si>
  <si>
    <t>赤ピーマン</t>
  </si>
  <si>
    <t>いか</t>
  </si>
  <si>
    <t>ギョウザ</t>
  </si>
  <si>
    <t>えび</t>
  </si>
  <si>
    <t>ｇ</t>
    <phoneticPr fontId="3"/>
  </si>
  <si>
    <t>うずら卵</t>
  </si>
  <si>
    <t>干ししいたけ</t>
  </si>
  <si>
    <t>さくら麦飯</t>
  </si>
  <si>
    <t>さつまあげ</t>
  </si>
  <si>
    <t>ｇ</t>
    <phoneticPr fontId="3"/>
  </si>
  <si>
    <t>ひじき</t>
  </si>
  <si>
    <t>えだまめ</t>
  </si>
  <si>
    <t>Kcal</t>
    <phoneticPr fontId="3"/>
  </si>
  <si>
    <t>チョコクリーム</t>
  </si>
  <si>
    <t>ファルファッレ</t>
  </si>
  <si>
    <t>トマト缶</t>
  </si>
  <si>
    <t>お米のババロア</t>
  </si>
  <si>
    <t>ししゃも</t>
  </si>
  <si>
    <t>かつおぶし</t>
  </si>
  <si>
    <t>こんにゃく</t>
  </si>
  <si>
    <t>あつあげ</t>
  </si>
  <si>
    <t>Kcal</t>
    <phoneticPr fontId="3"/>
  </si>
  <si>
    <t>すだれ麩</t>
  </si>
  <si>
    <t>さつまいもクレープ</t>
  </si>
  <si>
    <t>ほうれんそう</t>
  </si>
  <si>
    <t>しめじ</t>
  </si>
  <si>
    <t>むぎ飯</t>
  </si>
  <si>
    <t>生クリーム</t>
  </si>
  <si>
    <t>牛肉</t>
  </si>
  <si>
    <t>トマト水煮</t>
  </si>
  <si>
    <t>りんご</t>
  </si>
  <si>
    <t>わかめ</t>
  </si>
  <si>
    <t>ハタハタ</t>
  </si>
  <si>
    <t>ｇ</t>
    <phoneticPr fontId="3"/>
  </si>
  <si>
    <t>しお昆布</t>
  </si>
  <si>
    <t>ミルクロール</t>
  </si>
  <si>
    <t>酒かす</t>
  </si>
  <si>
    <t>なしゼリー</t>
  </si>
  <si>
    <t>堅どうふ</t>
  </si>
  <si>
    <t>パイン缶</t>
  </si>
  <si>
    <t>ミルクゼリー</t>
  </si>
  <si>
    <t>豆乳</t>
  </si>
  <si>
    <t>みかん缶</t>
  </si>
  <si>
    <t>ｇ</t>
    <phoneticPr fontId="3"/>
  </si>
  <si>
    <t>黄桃缶</t>
  </si>
  <si>
    <t>カレールウ</t>
  </si>
  <si>
    <t>チンゲンサイ</t>
  </si>
  <si>
    <t>パン粉</t>
  </si>
  <si>
    <t>ｇ</t>
    <phoneticPr fontId="3"/>
  </si>
  <si>
    <t>野々市市小学校給食センター</t>
    <rPh sb="0" eb="3">
      <t>ノノイチ</t>
    </rPh>
    <rPh sb="3" eb="4">
      <t>シ</t>
    </rPh>
    <rPh sb="4" eb="7">
      <t>ショウガッコウ</t>
    </rPh>
    <rPh sb="7" eb="9">
      <t>キュウショク</t>
    </rPh>
    <phoneticPr fontId="3"/>
  </si>
  <si>
    <t>菅原小学校、館野小学校、野々市小学校</t>
    <rPh sb="0" eb="2">
      <t>スガハラ</t>
    </rPh>
    <rPh sb="2" eb="3">
      <t>ショウ</t>
    </rPh>
    <rPh sb="3" eb="5">
      <t>ガッコウ</t>
    </rPh>
    <rPh sb="6" eb="7">
      <t>タチ</t>
    </rPh>
    <rPh sb="7" eb="8">
      <t>ノ</t>
    </rPh>
    <rPh sb="8" eb="9">
      <t>ショウ</t>
    </rPh>
    <rPh sb="9" eb="11">
      <t>ガッコウ</t>
    </rPh>
    <rPh sb="12" eb="15">
      <t>ノノイチ</t>
    </rPh>
    <rPh sb="15" eb="16">
      <t>ショウ</t>
    </rPh>
    <rPh sb="16" eb="18">
      <t>ガッコウ</t>
    </rPh>
    <phoneticPr fontId="3"/>
  </si>
  <si>
    <t>富陽小学校、御園小学校</t>
    <rPh sb="0" eb="1">
      <t>フ</t>
    </rPh>
    <rPh sb="1" eb="2">
      <t>ヨウ</t>
    </rPh>
    <rPh sb="2" eb="5">
      <t>ショウガッコウ</t>
    </rPh>
    <rPh sb="6" eb="8">
      <t>ミソノ</t>
    </rPh>
    <rPh sb="8" eb="11">
      <t>ショウガッコウ</t>
    </rPh>
    <phoneticPr fontId="3"/>
  </si>
  <si>
    <t>おこめのババロア</t>
  </si>
  <si>
    <t>さといも</t>
    <phoneticPr fontId="3"/>
  </si>
  <si>
    <t>さやいんげん</t>
    <phoneticPr fontId="3"/>
  </si>
  <si>
    <t>トマト缶</t>
    <rPh sb="3" eb="4">
      <t>カン</t>
    </rPh>
    <phoneticPr fontId="3"/>
  </si>
  <si>
    <t>ごはん</t>
  </si>
  <si>
    <t>ぶりのてりやき</t>
  </si>
  <si>
    <t>くりきんとん</t>
  </si>
  <si>
    <t>しらたまぞうに</t>
  </si>
  <si>
    <t>あじつけのり</t>
  </si>
  <si>
    <t xml:space="preserve"> </t>
  </si>
  <si>
    <t>お正月メニュー</t>
  </si>
  <si>
    <t>すしごはん</t>
  </si>
  <si>
    <t>にんじんたらこちらしずし</t>
  </si>
  <si>
    <t>だいずとこざかなのごまからめ</t>
  </si>
  <si>
    <t>さわにわん</t>
  </si>
  <si>
    <t>コッペパン　　(ｾﾙﾌｻﾝﾄﾞ)</t>
  </si>
  <si>
    <t>ウインナーのケチャップからめ</t>
  </si>
  <si>
    <t>カレーソテー</t>
  </si>
  <si>
    <t>クラムチャウダー</t>
  </si>
  <si>
    <t>おこのみやき</t>
  </si>
  <si>
    <t>ゴマネーズサラダ</t>
  </si>
  <si>
    <t>とりやさいじる</t>
  </si>
  <si>
    <t>ふりかけ</t>
  </si>
  <si>
    <t>とうふとベーコンのサラダ</t>
  </si>
  <si>
    <t>ふゆやさいのポトフ</t>
  </si>
  <si>
    <t>よかたはべんのかわりあげ</t>
  </si>
  <si>
    <t>はりはりあえ</t>
  </si>
  <si>
    <t>たまごうどん</t>
  </si>
  <si>
    <t>ハムピラフ</t>
  </si>
  <si>
    <t>ブロッコリーのツナマヨソテー</t>
  </si>
  <si>
    <t>ミートボールシチュー</t>
  </si>
  <si>
    <t>あげギョーザ</t>
  </si>
  <si>
    <t>ナムル</t>
  </si>
  <si>
    <t>はっぽうさい</t>
  </si>
  <si>
    <t>ごもくごはん</t>
  </si>
  <si>
    <t>やきとりふういため</t>
  </si>
  <si>
    <t>だいこんとさつまあげのみそしる</t>
  </si>
  <si>
    <t>クロックムッシュ</t>
  </si>
  <si>
    <t>ツナサラダ</t>
  </si>
  <si>
    <t>ポークビーンズ</t>
  </si>
  <si>
    <t>ししゃものなんばんづけ</t>
  </si>
  <si>
    <t>ブロッコリーのおかかあえ</t>
  </si>
  <si>
    <t>みそおでん</t>
  </si>
  <si>
    <t>じぶに</t>
  </si>
  <si>
    <t>かがれんこんだんごじる</t>
  </si>
  <si>
    <t>給食週間(金沢)</t>
  </si>
  <si>
    <t>むぎごはん</t>
  </si>
  <si>
    <t>ハヤシライス</t>
  </si>
  <si>
    <t>フレンチサラダ</t>
  </si>
  <si>
    <t>給食週間(昭和)</t>
  </si>
  <si>
    <t>はたはたのからあげ</t>
  </si>
  <si>
    <t>のとわかめととうふのサラダ</t>
  </si>
  <si>
    <t>だいこんとさといものいしるに</t>
  </si>
  <si>
    <t>給食週間(能登)</t>
  </si>
  <si>
    <t>ののいちハーブチキン</t>
  </si>
  <si>
    <t>ヤーコンいりチョップドサラダ</t>
  </si>
  <si>
    <t>じばさんやさいたっぷりスープ</t>
  </si>
  <si>
    <t>給食週間(野々市)</t>
  </si>
  <si>
    <t>めぐみんかたどうふカレー</t>
  </si>
  <si>
    <t>フルーツミルクゼリー</t>
  </si>
  <si>
    <t>給食週間(白山)</t>
  </si>
  <si>
    <t>てづくりハンバーグ</t>
  </si>
  <si>
    <t>こふきいも</t>
  </si>
  <si>
    <t>たまごスープ</t>
  </si>
  <si>
    <t>●大豆</t>
  </si>
  <si>
    <t>●しいたけ</t>
  </si>
  <si>
    <t>●ヤーコン</t>
  </si>
  <si>
    <t>●ローズマリー</t>
    <phoneticPr fontId="3"/>
  </si>
  <si>
    <t>●バジル</t>
    <phoneticPr fontId="3"/>
  </si>
  <si>
    <t>●ハーブ</t>
    <phoneticPr fontId="3"/>
  </si>
  <si>
    <t>もち</t>
    <phoneticPr fontId="3"/>
  </si>
  <si>
    <t>リンゴゼリー</t>
    <phoneticPr fontId="3"/>
  </si>
  <si>
    <t>リンゴゼリー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</si>
</sst>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24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5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textRotation="255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right" vertical="center" shrinkToFit="1"/>
      <protection hidden="1"/>
    </xf>
    <xf numFmtId="0" fontId="6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hidden="1"/>
    </xf>
    <xf numFmtId="0" fontId="10" fillId="0" borderId="0" xfId="0" applyFont="1" applyProtection="1">
      <alignment vertical="center"/>
      <protection hidden="1"/>
    </xf>
    <xf numFmtId="0" fontId="14" fillId="0" borderId="2" xfId="0" applyFont="1" applyFill="1" applyBorder="1" applyAlignment="1" applyProtection="1">
      <alignment vertical="center" shrinkToFit="1"/>
      <protection locked="0"/>
    </xf>
    <xf numFmtId="0" fontId="14" fillId="0" borderId="3" xfId="0" applyFont="1" applyFill="1" applyBorder="1" applyAlignment="1" applyProtection="1">
      <alignment vertical="center" shrinkToFit="1"/>
      <protection locked="0"/>
    </xf>
    <xf numFmtId="0" fontId="14" fillId="0" borderId="4" xfId="0" applyFont="1" applyFill="1" applyBorder="1" applyAlignment="1" applyProtection="1">
      <alignment vertical="center" shrinkToFit="1"/>
      <protection locked="0"/>
    </xf>
    <xf numFmtId="38" fontId="10" fillId="0" borderId="16" xfId="1" applyFont="1" applyFill="1" applyBorder="1" applyAlignment="1" applyProtection="1">
      <alignment horizontal="center" vertical="center" shrinkToFit="1"/>
      <protection hidden="1"/>
    </xf>
    <xf numFmtId="38" fontId="10" fillId="0" borderId="17" xfId="1" applyFont="1" applyFill="1" applyBorder="1" applyAlignment="1" applyProtection="1">
      <alignment horizontal="left" vertical="center" shrinkToFit="1"/>
      <protection hidden="1"/>
    </xf>
    <xf numFmtId="0" fontId="14" fillId="0" borderId="10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4" fillId="0" borderId="11" xfId="0" applyFont="1" applyFill="1" applyBorder="1" applyAlignment="1" applyProtection="1">
      <alignment vertical="center" shrinkToFit="1"/>
      <protection locked="0"/>
    </xf>
    <xf numFmtId="176" fontId="10" fillId="0" borderId="17" xfId="1" applyNumberFormat="1" applyFont="1" applyFill="1" applyBorder="1" applyAlignment="1" applyProtection="1">
      <alignment horizontal="left" vertical="center" shrinkToFit="1"/>
      <protection hidden="1"/>
    </xf>
    <xf numFmtId="0" fontId="14" fillId="0" borderId="11" xfId="0" applyFont="1" applyBorder="1" applyAlignment="1" applyProtection="1">
      <alignment vertical="center" shrinkToFit="1"/>
      <protection locked="0"/>
    </xf>
    <xf numFmtId="0" fontId="14" fillId="0" borderId="0" xfId="0" applyFont="1" applyBorder="1" applyAlignment="1" applyProtection="1">
      <alignment vertical="center" shrinkToFit="1"/>
      <protection locked="0"/>
    </xf>
    <xf numFmtId="0" fontId="9" fillId="0" borderId="15" xfId="0" applyFont="1" applyFill="1" applyBorder="1" applyAlignment="1" applyProtection="1">
      <alignment horizontal="left" vertical="center" shrinkToFit="1"/>
      <protection hidden="1"/>
    </xf>
    <xf numFmtId="38" fontId="10" fillId="0" borderId="16" xfId="1" applyFont="1" applyFill="1" applyBorder="1" applyAlignment="1" applyProtection="1">
      <alignment horizontal="center" vertical="center" shrinkToFit="1"/>
      <protection hidden="1"/>
    </xf>
    <xf numFmtId="0" fontId="9" fillId="0" borderId="13" xfId="0" applyFont="1" applyFill="1" applyBorder="1" applyAlignment="1" applyProtection="1">
      <alignment horizontal="left" vertical="center" shrinkToFit="1"/>
      <protection hidden="1"/>
    </xf>
    <xf numFmtId="0" fontId="9" fillId="0" borderId="14" xfId="0" applyFont="1" applyFill="1" applyBorder="1" applyAlignment="1" applyProtection="1">
      <alignment horizontal="left" vertical="center" shrinkToFit="1"/>
      <protection hidden="1"/>
    </xf>
    <xf numFmtId="0" fontId="14" fillId="0" borderId="13" xfId="0" applyFont="1" applyFill="1" applyBorder="1" applyAlignment="1" applyProtection="1">
      <alignment vertical="center" shrinkToFit="1"/>
      <protection locked="0"/>
    </xf>
    <xf numFmtId="0" fontId="14" fillId="0" borderId="15" xfId="0" applyFont="1" applyFill="1" applyBorder="1" applyAlignment="1" applyProtection="1">
      <alignment vertical="center" shrinkToFit="1"/>
      <protection locked="0"/>
    </xf>
    <xf numFmtId="0" fontId="14" fillId="0" borderId="15" xfId="0" applyFont="1" applyBorder="1" applyAlignment="1" applyProtection="1">
      <alignment vertical="center" shrinkToFit="1"/>
      <protection locked="0"/>
    </xf>
    <xf numFmtId="0" fontId="14" fillId="0" borderId="14" xfId="0" applyFont="1" applyFill="1" applyBorder="1" applyAlignment="1" applyProtection="1">
      <alignment vertical="center" shrinkToFit="1"/>
      <protection locked="0"/>
    </xf>
    <xf numFmtId="0" fontId="14" fillId="0" borderId="14" xfId="0" applyFont="1" applyBorder="1" applyAlignment="1" applyProtection="1">
      <alignment vertical="center" shrinkToFit="1"/>
      <protection locked="0"/>
    </xf>
    <xf numFmtId="0" fontId="14" fillId="0" borderId="4" xfId="0" applyFont="1" applyBorder="1" applyAlignment="1" applyProtection="1">
      <alignment vertical="center" shrinkToFit="1"/>
      <protection locked="0"/>
    </xf>
    <xf numFmtId="0" fontId="14" fillId="0" borderId="11" xfId="0" applyFont="1" applyFill="1" applyBorder="1" applyAlignment="1" applyProtection="1">
      <alignment horizontal="left" vertical="center" shrinkToFit="1"/>
      <protection locked="0"/>
    </xf>
    <xf numFmtId="38" fontId="10" fillId="0" borderId="3" xfId="1" applyFont="1" applyFill="1" applyBorder="1" applyAlignment="1" applyProtection="1">
      <alignment horizontal="center" vertical="center" shrinkToFit="1"/>
      <protection hidden="1"/>
    </xf>
    <xf numFmtId="38" fontId="10" fillId="0" borderId="4" xfId="1" applyFont="1" applyFill="1" applyBorder="1" applyAlignment="1" applyProtection="1">
      <alignment horizontal="left" vertical="center" shrinkToFit="1"/>
      <protection hidden="1"/>
    </xf>
    <xf numFmtId="38" fontId="10" fillId="0" borderId="0" xfId="1" applyFont="1" applyFill="1" applyBorder="1" applyAlignment="1" applyProtection="1">
      <alignment horizontal="center" vertical="center" shrinkToFit="1"/>
      <protection hidden="1"/>
    </xf>
    <xf numFmtId="176" fontId="10" fillId="0" borderId="11" xfId="1" applyNumberFormat="1" applyFont="1" applyFill="1" applyBorder="1" applyAlignment="1" applyProtection="1">
      <alignment horizontal="left" vertical="center" shrinkToFit="1"/>
      <protection hidden="1"/>
    </xf>
    <xf numFmtId="0" fontId="14" fillId="0" borderId="10" xfId="0" applyFont="1" applyBorder="1" applyAlignment="1" applyProtection="1">
      <alignment vertical="center" shrinkToFit="1"/>
      <protection locked="0"/>
    </xf>
    <xf numFmtId="0" fontId="14" fillId="0" borderId="13" xfId="0" applyFont="1" applyBorder="1" applyAlignment="1" applyProtection="1">
      <alignment vertical="center" shrinkToFit="1"/>
      <protection locked="0"/>
    </xf>
    <xf numFmtId="0" fontId="14" fillId="0" borderId="2" xfId="0" applyFont="1" applyBorder="1" applyAlignment="1" applyProtection="1">
      <alignment vertical="center" shrinkToFit="1"/>
      <protection locked="0"/>
    </xf>
    <xf numFmtId="0" fontId="14" fillId="0" borderId="3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textRotation="255"/>
      <protection locked="0"/>
    </xf>
    <xf numFmtId="0" fontId="2" fillId="0" borderId="0" xfId="0" applyFont="1" applyAlignment="1" applyProtection="1">
      <alignment vertical="center" textRotation="255"/>
      <protection hidden="1"/>
    </xf>
    <xf numFmtId="0" fontId="10" fillId="0" borderId="1" xfId="0" applyFont="1" applyBorder="1" applyAlignment="1" applyProtection="1">
      <alignment horizontal="center" vertical="center" shrinkToFit="1"/>
      <protection hidden="1"/>
    </xf>
    <xf numFmtId="0" fontId="10" fillId="0" borderId="6" xfId="0" applyFont="1" applyBorder="1" applyAlignment="1" applyProtection="1">
      <alignment horizontal="center" vertical="center" shrinkToFit="1"/>
      <protection hidden="1"/>
    </xf>
    <xf numFmtId="0" fontId="10" fillId="0" borderId="12" xfId="0" applyFont="1" applyBorder="1" applyAlignment="1" applyProtection="1">
      <alignment horizontal="center" vertical="center" shrinkToFit="1"/>
      <protection hidden="1"/>
    </xf>
    <xf numFmtId="0" fontId="7" fillId="0" borderId="2" xfId="0" applyFont="1" applyBorder="1" applyAlignment="1" applyProtection="1">
      <alignment horizontal="center" vertical="center" shrinkToFit="1"/>
      <protection hidden="1"/>
    </xf>
    <xf numFmtId="0" fontId="7" fillId="0" borderId="3" xfId="0" applyFont="1" applyBorder="1" applyAlignment="1" applyProtection="1">
      <alignment horizontal="center" vertical="center" shrinkToFit="1"/>
      <protection hidden="1"/>
    </xf>
    <xf numFmtId="0" fontId="7" fillId="0" borderId="4" xfId="0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 applyProtection="1">
      <alignment horizontal="center" vertical="center" shrinkToFit="1"/>
      <protection hidden="1"/>
    </xf>
    <xf numFmtId="0" fontId="7" fillId="0" borderId="8" xfId="0" applyFont="1" applyBorder="1" applyAlignment="1" applyProtection="1">
      <alignment horizontal="center" vertical="center" shrinkToFit="1"/>
      <protection hidden="1"/>
    </xf>
    <xf numFmtId="0" fontId="7" fillId="0" borderId="9" xfId="0" applyFont="1" applyBorder="1" applyAlignment="1" applyProtection="1">
      <alignment horizontal="center" vertical="center" shrinkToFit="1"/>
      <protection hidden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 applyProtection="1">
      <alignment horizontal="center" vertical="center" shrinkToFit="1"/>
      <protection hidden="1"/>
    </xf>
    <xf numFmtId="0" fontId="9" fillId="0" borderId="12" xfId="0" applyFont="1" applyBorder="1" applyAlignment="1" applyProtection="1">
      <alignment horizontal="center" vertical="center" shrinkToFit="1"/>
      <protection hidden="1"/>
    </xf>
    <xf numFmtId="0" fontId="7" fillId="0" borderId="6" xfId="0" applyFont="1" applyBorder="1" applyAlignment="1" applyProtection="1">
      <alignment horizontal="center" vertical="center" textRotation="255" shrinkToFit="1"/>
      <protection hidden="1"/>
    </xf>
    <xf numFmtId="0" fontId="7" fillId="0" borderId="12" xfId="0" applyFont="1" applyBorder="1" applyAlignment="1" applyProtection="1">
      <alignment horizontal="center" vertical="center" textRotation="255" shrinkToFit="1"/>
      <protection hidden="1"/>
    </xf>
    <xf numFmtId="0" fontId="9" fillId="0" borderId="10" xfId="0" applyFont="1" applyBorder="1" applyAlignment="1" applyProtection="1">
      <alignment horizontal="center" vertical="center" shrinkToFit="1"/>
      <protection hidden="1"/>
    </xf>
    <xf numFmtId="0" fontId="9" fillId="0" borderId="11" xfId="0" applyFont="1" applyBorder="1" applyAlignment="1" applyProtection="1">
      <alignment horizontal="center" vertical="center" shrinkToFit="1"/>
      <protection hidden="1"/>
    </xf>
    <xf numFmtId="0" fontId="9" fillId="0" borderId="13" xfId="0" applyFont="1" applyBorder="1" applyAlignment="1" applyProtection="1">
      <alignment horizontal="center" vertical="center" shrinkToFit="1"/>
      <protection hidden="1"/>
    </xf>
    <xf numFmtId="0" fontId="9" fillId="0" borderId="14" xfId="0" applyFont="1" applyBorder="1" applyAlignment="1" applyProtection="1">
      <alignment horizontal="center" vertical="center" shrinkToFit="1"/>
      <protection hidden="1"/>
    </xf>
    <xf numFmtId="0" fontId="7" fillId="0" borderId="10" xfId="0" applyFont="1" applyBorder="1" applyAlignment="1" applyProtection="1">
      <alignment horizontal="center" vertical="center" wrapText="1" shrinkToFit="1"/>
      <protection hidden="1"/>
    </xf>
    <xf numFmtId="0" fontId="7" fillId="0" borderId="0" xfId="0" applyFont="1" applyBorder="1" applyAlignment="1" applyProtection="1">
      <alignment horizontal="center" vertical="center" wrapText="1" shrinkToFit="1"/>
      <protection hidden="1"/>
    </xf>
    <xf numFmtId="0" fontId="7" fillId="0" borderId="11" xfId="0" applyFont="1" applyBorder="1" applyAlignment="1" applyProtection="1">
      <alignment horizontal="center" vertical="center" wrapText="1" shrinkToFit="1"/>
      <protection hidden="1"/>
    </xf>
    <xf numFmtId="0" fontId="7" fillId="0" borderId="13" xfId="0" applyFont="1" applyBorder="1" applyAlignment="1" applyProtection="1">
      <alignment horizontal="center" vertical="center" wrapText="1" shrinkToFit="1"/>
      <protection hidden="1"/>
    </xf>
    <xf numFmtId="0" fontId="7" fillId="0" borderId="15" xfId="0" applyFont="1" applyBorder="1" applyAlignment="1" applyProtection="1">
      <alignment horizontal="center" vertical="center" wrapText="1" shrinkToFit="1"/>
      <protection hidden="1"/>
    </xf>
    <xf numFmtId="0" fontId="7" fillId="0" borderId="14" xfId="0" applyFont="1" applyBorder="1" applyAlignment="1" applyProtection="1">
      <alignment horizontal="center" vertical="center" wrapText="1" shrinkToFit="1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 wrapText="1"/>
      <protection hidden="1"/>
    </xf>
    <xf numFmtId="0" fontId="7" fillId="0" borderId="15" xfId="0" applyFont="1" applyBorder="1" applyAlignment="1" applyProtection="1">
      <alignment horizontal="center" vertical="center" wrapText="1"/>
      <protection hidden="1"/>
    </xf>
    <xf numFmtId="0" fontId="7" fillId="0" borderId="14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 vertical="center" shrinkToFit="1"/>
      <protection hidden="1"/>
    </xf>
    <xf numFmtId="0" fontId="13" fillId="0" borderId="6" xfId="0" applyFont="1" applyFill="1" applyBorder="1" applyAlignment="1" applyProtection="1">
      <alignment horizontal="center" vertical="center" shrinkToFit="1"/>
      <protection hidden="1"/>
    </xf>
    <xf numFmtId="0" fontId="13" fillId="0" borderId="12" xfId="0" applyFont="1" applyFill="1" applyBorder="1" applyAlignment="1" applyProtection="1">
      <alignment horizontal="center" vertical="center" shrinkToFit="1"/>
      <protection hidden="1"/>
    </xf>
    <xf numFmtId="0" fontId="4" fillId="0" borderId="1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6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12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2" xfId="0" applyFont="1" applyFill="1" applyBorder="1" applyAlignment="1" applyProtection="1">
      <alignment horizontal="left" vertical="center" shrinkToFit="1"/>
      <protection hidden="1"/>
    </xf>
    <xf numFmtId="0" fontId="9" fillId="0" borderId="4" xfId="0" applyFont="1" applyFill="1" applyBorder="1" applyAlignment="1" applyProtection="1">
      <alignment horizontal="left" vertical="center" shrinkToFi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9" fillId="0" borderId="10" xfId="0" applyFont="1" applyFill="1" applyBorder="1" applyAlignment="1" applyProtection="1">
      <alignment horizontal="left" vertical="center" shrinkToFit="1"/>
      <protection hidden="1"/>
    </xf>
    <xf numFmtId="0" fontId="9" fillId="0" borderId="11" xfId="0" applyFont="1" applyFill="1" applyBorder="1" applyAlignment="1" applyProtection="1">
      <alignment horizontal="left" vertical="center" shrinkToFit="1"/>
      <protection hidden="1"/>
    </xf>
    <xf numFmtId="38" fontId="10" fillId="0" borderId="16" xfId="1" applyFont="1" applyFill="1" applyBorder="1" applyAlignment="1" applyProtection="1">
      <alignment horizontal="center" vertical="center" shrinkToFit="1"/>
      <protection hidden="1"/>
    </xf>
    <xf numFmtId="38" fontId="10" fillId="0" borderId="17" xfId="1" applyFont="1" applyFill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 vertical="center" wrapText="1" shrinkToFit="1"/>
      <protection hidden="1"/>
    </xf>
    <xf numFmtId="0" fontId="13" fillId="0" borderId="6" xfId="0" applyFont="1" applyFill="1" applyBorder="1" applyAlignment="1" applyProtection="1">
      <alignment horizontal="center" vertical="center" wrapText="1" shrinkToFit="1"/>
      <protection hidden="1"/>
    </xf>
    <xf numFmtId="0" fontId="13" fillId="0" borderId="12" xfId="0" applyFont="1" applyFill="1" applyBorder="1" applyAlignment="1" applyProtection="1">
      <alignment horizontal="center" vertical="center" wrapText="1" shrinkToFit="1"/>
      <protection hidden="1"/>
    </xf>
    <xf numFmtId="38" fontId="10" fillId="0" borderId="15" xfId="1" applyFont="1" applyFill="1" applyBorder="1" applyAlignment="1" applyProtection="1">
      <alignment horizontal="center" vertical="center" shrinkToFit="1"/>
      <protection hidden="1"/>
    </xf>
    <xf numFmtId="38" fontId="10" fillId="0" borderId="14" xfId="1" applyFont="1" applyFill="1" applyBorder="1" applyAlignment="1" applyProtection="1">
      <alignment horizontal="center" vertical="center" shrinkToFit="1"/>
      <protection hidden="1"/>
    </xf>
    <xf numFmtId="0" fontId="13" fillId="0" borderId="2" xfId="0" applyFont="1" applyFill="1" applyBorder="1" applyAlignment="1" applyProtection="1">
      <alignment horizontal="center" vertical="center" shrinkToFit="1"/>
      <protection hidden="1"/>
    </xf>
    <xf numFmtId="0" fontId="13" fillId="0" borderId="10" xfId="0" applyFont="1" applyFill="1" applyBorder="1" applyAlignment="1" applyProtection="1">
      <alignment horizontal="center" vertical="center" shrinkToFit="1"/>
      <protection hidden="1"/>
    </xf>
    <xf numFmtId="0" fontId="13" fillId="0" borderId="13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0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15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3" xfId="0" applyFont="1" applyFill="1" applyBorder="1" applyAlignment="1" applyProtection="1">
      <alignment horizontal="left" vertical="center" shrinkToFit="1"/>
      <protection hidden="1"/>
    </xf>
    <xf numFmtId="0" fontId="9" fillId="0" borderId="0" xfId="0" applyFont="1" applyFill="1" applyBorder="1" applyAlignment="1" applyProtection="1">
      <alignment horizontal="left" vertical="center" shrinkToFit="1"/>
      <protection hidden="1"/>
    </xf>
    <xf numFmtId="38" fontId="10" fillId="0" borderId="5" xfId="1" applyFont="1" applyFill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459109</xdr:colOff>
      <xdr:row>110</xdr:row>
      <xdr:rowOff>130293</xdr:rowOff>
    </xdr:from>
    <xdr:to>
      <xdr:col>15</xdr:col>
      <xdr:colOff>809625</xdr:colOff>
      <xdr:row>114</xdr:row>
      <xdr:rowOff>127000</xdr:rowOff>
    </xdr:to>
    <xdr:pic>
      <xdr:nvPicPr>
        <xdr:cNvPr id="2" name="図 1" descr="3_03_12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3884" y="18770718"/>
          <a:ext cx="1160141" cy="949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158750</xdr:colOff>
      <xdr:row>109</xdr:row>
      <xdr:rowOff>127000</xdr:rowOff>
    </xdr:from>
    <xdr:ext cx="8874125" cy="10160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 txBox="1"/>
      </xdr:nvSpPr>
      <xdr:spPr>
        <a:xfrm>
          <a:off x="158750" y="18529300"/>
          <a:ext cx="8874125" cy="1016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/>
            <a:t>※</a:t>
          </a:r>
          <a:r>
            <a:rPr kumimoji="1" lang="ja-JP" altLang="en-US" sz="1400"/>
            <a:t>　都合により献立の内容を一部変更する場合があります。</a:t>
          </a:r>
        </a:p>
        <a:p>
          <a:r>
            <a:rPr kumimoji="1" lang="en-US" altLang="ja-JP" sz="1400"/>
            <a:t>※</a:t>
          </a:r>
          <a:r>
            <a:rPr kumimoji="1" lang="ja-JP" altLang="en-US" sz="1400"/>
            <a:t>　主な食材料名は、食品の栄養的な働きにより、赤、黄、緑のグループに分けて記載してあります。　</a:t>
          </a:r>
          <a:endParaRPr kumimoji="1" lang="en-US" altLang="ja-JP" sz="1400"/>
        </a:p>
        <a:p>
          <a:r>
            <a:rPr kumimoji="1" lang="ja-JP" altLang="en-US" sz="1400">
              <a:latin typeface="HGP創英角ﾎﾟｯﾌﾟ体" pitchFamily="50" charset="-128"/>
              <a:ea typeface="HGP創英角ﾎﾟｯﾌﾟ体" pitchFamily="50" charset="-128"/>
            </a:rPr>
            <a:t>●は、野々市市の地場産物を使用する予定です。</a:t>
          </a:r>
          <a:endParaRPr kumimoji="1" lang="ja-JP" altLang="en-US" sz="1400"/>
        </a:p>
      </xdr:txBody>
    </xdr:sp>
    <xdr:clientData/>
  </xdr:oneCellAnchor>
  <xdr:oneCellAnchor>
    <xdr:from>
      <xdr:col>2</xdr:col>
      <xdr:colOff>1211002</xdr:colOff>
      <xdr:row>112</xdr:row>
      <xdr:rowOff>226023</xdr:rowOff>
    </xdr:from>
    <xdr:ext cx="6785512" cy="559192"/>
    <xdr:sp macro="" textlink="">
      <xdr:nvSpPr>
        <xdr:cNvPr id="4" name="正方形/長方形 3"/>
        <xdr:cNvSpPr/>
      </xdr:nvSpPr>
      <xdr:spPr>
        <a:xfrm>
          <a:off x="1877752" y="19342698"/>
          <a:ext cx="6785512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★</a:t>
          </a:r>
          <a:r>
            <a:rPr lang="en-US" altLang="ja-JP" sz="2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1/24</a:t>
          </a:r>
          <a:r>
            <a:rPr lang="ja-JP" altLang="en-US" sz="2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～</a:t>
          </a:r>
          <a:r>
            <a:rPr lang="en-US" altLang="ja-JP" sz="2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30</a:t>
          </a:r>
          <a:r>
            <a:rPr lang="ja-JP" altLang="en-US" sz="2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は、全国学校給食週間です★</a:t>
          </a:r>
        </a:p>
      </xdr:txBody>
    </xdr:sp>
    <xdr:clientData/>
  </xdr:oneCellAnchor>
  <xdr:oneCellAnchor>
    <xdr:from>
      <xdr:col>4</xdr:col>
      <xdr:colOff>599826</xdr:colOff>
      <xdr:row>25</xdr:row>
      <xdr:rowOff>11710</xdr:rowOff>
    </xdr:from>
    <xdr:ext cx="1594347" cy="559192"/>
    <xdr:sp macro="" textlink="">
      <xdr:nvSpPr>
        <xdr:cNvPr id="5" name="正方形/長方形 4"/>
        <xdr:cNvSpPr/>
      </xdr:nvSpPr>
      <xdr:spPr>
        <a:xfrm>
          <a:off x="2952501" y="5460010"/>
          <a:ext cx="1594347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ysClr val="windowText" lastClr="000000"/>
              </a:solidFill>
              <a:effectLst>
                <a:outerShdw dist="38100" dir="2700000" algn="tl" rotWithShape="0">
                  <a:schemeClr val="accent2"/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成人の日</a:t>
          </a:r>
        </a:p>
      </xdr:txBody>
    </xdr:sp>
    <xdr:clientData/>
  </xdr:oneCellAnchor>
  <xdr:twoCellAnchor editAs="oneCell">
    <xdr:from>
      <xdr:col>0</xdr:col>
      <xdr:colOff>428625</xdr:colOff>
      <xdr:row>0</xdr:row>
      <xdr:rowOff>158750</xdr:rowOff>
    </xdr:from>
    <xdr:to>
      <xdr:col>4</xdr:col>
      <xdr:colOff>809625</xdr:colOff>
      <xdr:row>0</xdr:row>
      <xdr:rowOff>714375</xdr:rowOff>
    </xdr:to>
    <xdr:pic>
      <xdr:nvPicPr>
        <xdr:cNvPr id="6" name="図 5" descr="02.gif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t="1" r="54060" b="2777"/>
        <a:stretch/>
      </xdr:blipFill>
      <xdr:spPr>
        <a:xfrm>
          <a:off x="428625" y="158750"/>
          <a:ext cx="2733675" cy="555625"/>
        </a:xfrm>
        <a:prstGeom prst="rect">
          <a:avLst/>
        </a:prstGeom>
      </xdr:spPr>
    </xdr:pic>
    <xdr:clientData/>
  </xdr:twoCellAnchor>
  <xdr:twoCellAnchor editAs="oneCell">
    <xdr:from>
      <xdr:col>9</xdr:col>
      <xdr:colOff>444500</xdr:colOff>
      <xdr:row>0</xdr:row>
      <xdr:rowOff>190499</xdr:rowOff>
    </xdr:from>
    <xdr:to>
      <xdr:col>12</xdr:col>
      <xdr:colOff>746125</xdr:colOff>
      <xdr:row>0</xdr:row>
      <xdr:rowOff>746124</xdr:rowOff>
    </xdr:to>
    <xdr:pic>
      <xdr:nvPicPr>
        <xdr:cNvPr id="7" name="図 6" descr="02.gif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t="2777" r="54060" b="1"/>
        <a:stretch/>
      </xdr:blipFill>
      <xdr:spPr>
        <a:xfrm>
          <a:off x="7921625" y="190499"/>
          <a:ext cx="2730500" cy="555625"/>
        </a:xfrm>
        <a:prstGeom prst="rect">
          <a:avLst/>
        </a:prstGeom>
      </xdr:spPr>
    </xdr:pic>
    <xdr:clientData/>
  </xdr:twoCellAnchor>
  <xdr:twoCellAnchor>
    <xdr:from>
      <xdr:col>4</xdr:col>
      <xdr:colOff>904875</xdr:colOff>
      <xdr:row>67</xdr:row>
      <xdr:rowOff>222250</xdr:rowOff>
    </xdr:from>
    <xdr:to>
      <xdr:col>6</xdr:col>
      <xdr:colOff>20149</xdr:colOff>
      <xdr:row>68</xdr:row>
      <xdr:rowOff>222250</xdr:rowOff>
    </xdr:to>
    <xdr:sp macro="" textlink="">
      <xdr:nvSpPr>
        <xdr:cNvPr id="8" name="正方形/長方形 7"/>
        <xdr:cNvSpPr/>
      </xdr:nvSpPr>
      <xdr:spPr>
        <a:xfrm>
          <a:off x="3257550" y="15290800"/>
          <a:ext cx="1820374" cy="23812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>
              <a:latin typeface="HGS創英角ﾎﾟｯﾌﾟ体" pitchFamily="50" charset="-128"/>
              <a:ea typeface="HGS創英角ﾎﾟｯﾌﾟ体" pitchFamily="50" charset="-128"/>
            </a:rPr>
            <a:t>能登のこんだて　</a:t>
          </a:r>
        </a:p>
      </xdr:txBody>
    </xdr:sp>
    <xdr:clientData/>
  </xdr:twoCellAnchor>
  <xdr:twoCellAnchor>
    <xdr:from>
      <xdr:col>4</xdr:col>
      <xdr:colOff>920750</xdr:colOff>
      <xdr:row>64</xdr:row>
      <xdr:rowOff>15875</xdr:rowOff>
    </xdr:from>
    <xdr:to>
      <xdr:col>6</xdr:col>
      <xdr:colOff>4274</xdr:colOff>
      <xdr:row>65</xdr:row>
      <xdr:rowOff>0</xdr:rowOff>
    </xdr:to>
    <xdr:sp macro="" textlink="">
      <xdr:nvSpPr>
        <xdr:cNvPr id="9" name="正方形/長方形 8"/>
        <xdr:cNvSpPr/>
      </xdr:nvSpPr>
      <xdr:spPr>
        <a:xfrm>
          <a:off x="3273425" y="14370050"/>
          <a:ext cx="1788624" cy="222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>
              <a:latin typeface="HGS創英角ﾎﾟｯﾌﾟ体" pitchFamily="50" charset="-128"/>
              <a:ea typeface="HGS創英角ﾎﾟｯﾌﾟ体" pitchFamily="50" charset="-128"/>
            </a:rPr>
            <a:t>昭和のこんだて　</a:t>
          </a:r>
        </a:p>
      </xdr:txBody>
    </xdr:sp>
    <xdr:clientData/>
  </xdr:twoCellAnchor>
  <xdr:twoCellAnchor>
    <xdr:from>
      <xdr:col>4</xdr:col>
      <xdr:colOff>873125</xdr:colOff>
      <xdr:row>71</xdr:row>
      <xdr:rowOff>206374</xdr:rowOff>
    </xdr:from>
    <xdr:to>
      <xdr:col>5</xdr:col>
      <xdr:colOff>1337774</xdr:colOff>
      <xdr:row>72</xdr:row>
      <xdr:rowOff>238124</xdr:rowOff>
    </xdr:to>
    <xdr:sp macro="" textlink="">
      <xdr:nvSpPr>
        <xdr:cNvPr id="10" name="正方形/長方形 9"/>
        <xdr:cNvSpPr/>
      </xdr:nvSpPr>
      <xdr:spPr>
        <a:xfrm>
          <a:off x="3225800" y="16227424"/>
          <a:ext cx="1817199" cy="26987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>
              <a:latin typeface="HGS創英角ﾎﾟｯﾌﾟ体" pitchFamily="50" charset="-128"/>
              <a:ea typeface="HGS創英角ﾎﾟｯﾌﾟ体" pitchFamily="50" charset="-128"/>
            </a:rPr>
            <a:t>野々市のこんだて　</a:t>
          </a:r>
        </a:p>
      </xdr:txBody>
    </xdr:sp>
    <xdr:clientData/>
  </xdr:twoCellAnchor>
  <xdr:twoCellAnchor>
    <xdr:from>
      <xdr:col>4</xdr:col>
      <xdr:colOff>841375</xdr:colOff>
      <xdr:row>75</xdr:row>
      <xdr:rowOff>206374</xdr:rowOff>
    </xdr:from>
    <xdr:to>
      <xdr:col>5</xdr:col>
      <xdr:colOff>1337774</xdr:colOff>
      <xdr:row>76</xdr:row>
      <xdr:rowOff>238124</xdr:rowOff>
    </xdr:to>
    <xdr:sp macro="" textlink="">
      <xdr:nvSpPr>
        <xdr:cNvPr id="11" name="正方形/長方形 10"/>
        <xdr:cNvSpPr/>
      </xdr:nvSpPr>
      <xdr:spPr>
        <a:xfrm>
          <a:off x="3194050" y="17179924"/>
          <a:ext cx="1848949" cy="26987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>
              <a:latin typeface="HGS創英角ﾎﾟｯﾌﾟ体" pitchFamily="50" charset="-128"/>
              <a:ea typeface="HGS創英角ﾎﾟｯﾌﾟ体" pitchFamily="50" charset="-128"/>
            </a:rPr>
            <a:t>白山のこんだて　</a:t>
          </a:r>
        </a:p>
      </xdr:txBody>
    </xdr:sp>
    <xdr:clientData/>
  </xdr:twoCellAnchor>
  <xdr:twoCellAnchor>
    <xdr:from>
      <xdr:col>4</xdr:col>
      <xdr:colOff>920750</xdr:colOff>
      <xdr:row>59</xdr:row>
      <xdr:rowOff>206375</xdr:rowOff>
    </xdr:from>
    <xdr:to>
      <xdr:col>6</xdr:col>
      <xdr:colOff>4274</xdr:colOff>
      <xdr:row>60</xdr:row>
      <xdr:rowOff>222250</xdr:rowOff>
    </xdr:to>
    <xdr:sp macro="" textlink="">
      <xdr:nvSpPr>
        <xdr:cNvPr id="12" name="正方形/長方形 11"/>
        <xdr:cNvSpPr/>
      </xdr:nvSpPr>
      <xdr:spPr>
        <a:xfrm>
          <a:off x="3273425" y="13369925"/>
          <a:ext cx="1788624" cy="25400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>
              <a:latin typeface="HGS創英角ﾎﾟｯﾌﾟ体" pitchFamily="50" charset="-128"/>
              <a:ea typeface="HGS創英角ﾎﾟｯﾌﾟ体" pitchFamily="50" charset="-128"/>
            </a:rPr>
            <a:t>金沢のこんだて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459109</xdr:colOff>
      <xdr:row>110</xdr:row>
      <xdr:rowOff>130293</xdr:rowOff>
    </xdr:from>
    <xdr:to>
      <xdr:col>15</xdr:col>
      <xdr:colOff>809625</xdr:colOff>
      <xdr:row>114</xdr:row>
      <xdr:rowOff>127000</xdr:rowOff>
    </xdr:to>
    <xdr:pic>
      <xdr:nvPicPr>
        <xdr:cNvPr id="2" name="図 1" descr="3_03_12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3884" y="18770718"/>
          <a:ext cx="1160141" cy="9492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158750</xdr:colOff>
      <xdr:row>109</xdr:row>
      <xdr:rowOff>127000</xdr:rowOff>
    </xdr:from>
    <xdr:ext cx="8874125" cy="101600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 txBox="1"/>
      </xdr:nvSpPr>
      <xdr:spPr>
        <a:xfrm>
          <a:off x="158750" y="18529300"/>
          <a:ext cx="8874125" cy="10160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/>
            <a:t>※</a:t>
          </a:r>
          <a:r>
            <a:rPr kumimoji="1" lang="ja-JP" altLang="en-US" sz="1400"/>
            <a:t>　都合により献立の内容を一部変更する場合があります。</a:t>
          </a:r>
        </a:p>
        <a:p>
          <a:r>
            <a:rPr kumimoji="1" lang="en-US" altLang="ja-JP" sz="1400"/>
            <a:t>※</a:t>
          </a:r>
          <a:r>
            <a:rPr kumimoji="1" lang="ja-JP" altLang="en-US" sz="1400"/>
            <a:t>　主な食材料名は、食品の栄養的な働きにより、赤、黄、緑のグループに分けて記載してあります。　</a:t>
          </a:r>
          <a:endParaRPr kumimoji="1" lang="en-US" altLang="ja-JP" sz="1400"/>
        </a:p>
        <a:p>
          <a:r>
            <a:rPr kumimoji="1" lang="ja-JP" altLang="en-US" sz="1400">
              <a:latin typeface="HGP創英角ﾎﾟｯﾌﾟ体" pitchFamily="50" charset="-128"/>
              <a:ea typeface="HGP創英角ﾎﾟｯﾌﾟ体" pitchFamily="50" charset="-128"/>
            </a:rPr>
            <a:t>●は、野々市市の地場産物を使用する予定です。</a:t>
          </a:r>
          <a:endParaRPr kumimoji="1" lang="ja-JP" altLang="en-US" sz="1400"/>
        </a:p>
      </xdr:txBody>
    </xdr:sp>
    <xdr:clientData/>
  </xdr:oneCellAnchor>
  <xdr:oneCellAnchor>
    <xdr:from>
      <xdr:col>2</xdr:col>
      <xdr:colOff>1211002</xdr:colOff>
      <xdr:row>112</xdr:row>
      <xdr:rowOff>226023</xdr:rowOff>
    </xdr:from>
    <xdr:ext cx="6785512" cy="559192"/>
    <xdr:sp macro="" textlink="">
      <xdr:nvSpPr>
        <xdr:cNvPr id="4" name="正方形/長方形 3"/>
        <xdr:cNvSpPr/>
      </xdr:nvSpPr>
      <xdr:spPr>
        <a:xfrm>
          <a:off x="1877752" y="19342698"/>
          <a:ext cx="6785512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★</a:t>
          </a:r>
          <a:r>
            <a:rPr lang="en-US" altLang="ja-JP" sz="2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1/24</a:t>
          </a:r>
          <a:r>
            <a:rPr lang="ja-JP" altLang="en-US" sz="2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～</a:t>
          </a:r>
          <a:r>
            <a:rPr lang="en-US" altLang="ja-JP" sz="2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30</a:t>
          </a:r>
          <a:r>
            <a:rPr lang="ja-JP" altLang="en-US" sz="2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は、全国学校給食週間です★</a:t>
          </a:r>
        </a:p>
      </xdr:txBody>
    </xdr:sp>
    <xdr:clientData/>
  </xdr:oneCellAnchor>
  <xdr:oneCellAnchor>
    <xdr:from>
      <xdr:col>4</xdr:col>
      <xdr:colOff>599826</xdr:colOff>
      <xdr:row>25</xdr:row>
      <xdr:rowOff>11710</xdr:rowOff>
    </xdr:from>
    <xdr:ext cx="1594347" cy="559192"/>
    <xdr:sp macro="" textlink="">
      <xdr:nvSpPr>
        <xdr:cNvPr id="5" name="正方形/長方形 4"/>
        <xdr:cNvSpPr/>
      </xdr:nvSpPr>
      <xdr:spPr>
        <a:xfrm>
          <a:off x="2952501" y="5460010"/>
          <a:ext cx="1594347" cy="55919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800" b="1" cap="none" spc="0">
              <a:ln w="6600">
                <a:solidFill>
                  <a:schemeClr val="accent2"/>
                </a:solidFill>
                <a:prstDash val="solid"/>
              </a:ln>
              <a:solidFill>
                <a:sysClr val="windowText" lastClr="000000"/>
              </a:solidFill>
              <a:effectLst>
                <a:outerShdw dist="38100" dir="2700000" algn="tl" rotWithShape="0">
                  <a:schemeClr val="accent2"/>
                </a:outerShdw>
              </a:effectLst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成人の日</a:t>
          </a:r>
        </a:p>
      </xdr:txBody>
    </xdr:sp>
    <xdr:clientData/>
  </xdr:oneCellAnchor>
  <xdr:twoCellAnchor editAs="oneCell">
    <xdr:from>
      <xdr:col>0</xdr:col>
      <xdr:colOff>428625</xdr:colOff>
      <xdr:row>0</xdr:row>
      <xdr:rowOff>158750</xdr:rowOff>
    </xdr:from>
    <xdr:to>
      <xdr:col>4</xdr:col>
      <xdr:colOff>809625</xdr:colOff>
      <xdr:row>0</xdr:row>
      <xdr:rowOff>714375</xdr:rowOff>
    </xdr:to>
    <xdr:pic>
      <xdr:nvPicPr>
        <xdr:cNvPr id="6" name="図 5" descr="02.gif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t="1" r="54060" b="2777"/>
        <a:stretch/>
      </xdr:blipFill>
      <xdr:spPr>
        <a:xfrm>
          <a:off x="428625" y="158750"/>
          <a:ext cx="2733675" cy="555625"/>
        </a:xfrm>
        <a:prstGeom prst="rect">
          <a:avLst/>
        </a:prstGeom>
      </xdr:spPr>
    </xdr:pic>
    <xdr:clientData/>
  </xdr:twoCellAnchor>
  <xdr:twoCellAnchor editAs="oneCell">
    <xdr:from>
      <xdr:col>9</xdr:col>
      <xdr:colOff>317499</xdr:colOff>
      <xdr:row>0</xdr:row>
      <xdr:rowOff>238125</xdr:rowOff>
    </xdr:from>
    <xdr:to>
      <xdr:col>11</xdr:col>
      <xdr:colOff>492124</xdr:colOff>
      <xdr:row>0</xdr:row>
      <xdr:rowOff>746125</xdr:rowOff>
    </xdr:to>
    <xdr:pic>
      <xdr:nvPicPr>
        <xdr:cNvPr id="7" name="図 6" descr="02.gif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45673" r="24145" b="11111"/>
        <a:stretch/>
      </xdr:blipFill>
      <xdr:spPr>
        <a:xfrm>
          <a:off x="7794624" y="238125"/>
          <a:ext cx="1793875" cy="508000"/>
        </a:xfrm>
        <a:prstGeom prst="rect">
          <a:avLst/>
        </a:prstGeom>
      </xdr:spPr>
    </xdr:pic>
    <xdr:clientData/>
  </xdr:twoCellAnchor>
  <xdr:twoCellAnchor>
    <xdr:from>
      <xdr:col>4</xdr:col>
      <xdr:colOff>904875</xdr:colOff>
      <xdr:row>67</xdr:row>
      <xdr:rowOff>222250</xdr:rowOff>
    </xdr:from>
    <xdr:to>
      <xdr:col>6</xdr:col>
      <xdr:colOff>20149</xdr:colOff>
      <xdr:row>68</xdr:row>
      <xdr:rowOff>222250</xdr:rowOff>
    </xdr:to>
    <xdr:sp macro="" textlink="">
      <xdr:nvSpPr>
        <xdr:cNvPr id="8" name="正方形/長方形 7"/>
        <xdr:cNvSpPr/>
      </xdr:nvSpPr>
      <xdr:spPr>
        <a:xfrm>
          <a:off x="3257550" y="15290800"/>
          <a:ext cx="1820374" cy="23812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>
              <a:latin typeface="HGS創英角ﾎﾟｯﾌﾟ体" pitchFamily="50" charset="-128"/>
              <a:ea typeface="HGS創英角ﾎﾟｯﾌﾟ体" pitchFamily="50" charset="-128"/>
            </a:rPr>
            <a:t>能登のこんだて　</a:t>
          </a:r>
        </a:p>
      </xdr:txBody>
    </xdr:sp>
    <xdr:clientData/>
  </xdr:twoCellAnchor>
  <xdr:twoCellAnchor>
    <xdr:from>
      <xdr:col>4</xdr:col>
      <xdr:colOff>920750</xdr:colOff>
      <xdr:row>64</xdr:row>
      <xdr:rowOff>15875</xdr:rowOff>
    </xdr:from>
    <xdr:to>
      <xdr:col>6</xdr:col>
      <xdr:colOff>4274</xdr:colOff>
      <xdr:row>65</xdr:row>
      <xdr:rowOff>0</xdr:rowOff>
    </xdr:to>
    <xdr:sp macro="" textlink="">
      <xdr:nvSpPr>
        <xdr:cNvPr id="9" name="正方形/長方形 8"/>
        <xdr:cNvSpPr/>
      </xdr:nvSpPr>
      <xdr:spPr>
        <a:xfrm>
          <a:off x="3273425" y="14370050"/>
          <a:ext cx="1788624" cy="22225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>
              <a:latin typeface="HGS創英角ﾎﾟｯﾌﾟ体" pitchFamily="50" charset="-128"/>
              <a:ea typeface="HGS創英角ﾎﾟｯﾌﾟ体" pitchFamily="50" charset="-128"/>
            </a:rPr>
            <a:t>昭和のこんだて　</a:t>
          </a:r>
        </a:p>
      </xdr:txBody>
    </xdr:sp>
    <xdr:clientData/>
  </xdr:twoCellAnchor>
  <xdr:twoCellAnchor>
    <xdr:from>
      <xdr:col>4</xdr:col>
      <xdr:colOff>873125</xdr:colOff>
      <xdr:row>71</xdr:row>
      <xdr:rowOff>206374</xdr:rowOff>
    </xdr:from>
    <xdr:to>
      <xdr:col>5</xdr:col>
      <xdr:colOff>1337774</xdr:colOff>
      <xdr:row>72</xdr:row>
      <xdr:rowOff>238124</xdr:rowOff>
    </xdr:to>
    <xdr:sp macro="" textlink="">
      <xdr:nvSpPr>
        <xdr:cNvPr id="10" name="正方形/長方形 9"/>
        <xdr:cNvSpPr/>
      </xdr:nvSpPr>
      <xdr:spPr>
        <a:xfrm>
          <a:off x="3225800" y="16227424"/>
          <a:ext cx="1817199" cy="26987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>
              <a:latin typeface="HGS創英角ﾎﾟｯﾌﾟ体" pitchFamily="50" charset="-128"/>
              <a:ea typeface="HGS創英角ﾎﾟｯﾌﾟ体" pitchFamily="50" charset="-128"/>
            </a:rPr>
            <a:t>野々市のこんだて　</a:t>
          </a:r>
        </a:p>
      </xdr:txBody>
    </xdr:sp>
    <xdr:clientData/>
  </xdr:twoCellAnchor>
  <xdr:twoCellAnchor>
    <xdr:from>
      <xdr:col>4</xdr:col>
      <xdr:colOff>841375</xdr:colOff>
      <xdr:row>75</xdr:row>
      <xdr:rowOff>206374</xdr:rowOff>
    </xdr:from>
    <xdr:to>
      <xdr:col>5</xdr:col>
      <xdr:colOff>1337774</xdr:colOff>
      <xdr:row>76</xdr:row>
      <xdr:rowOff>238124</xdr:rowOff>
    </xdr:to>
    <xdr:sp macro="" textlink="">
      <xdr:nvSpPr>
        <xdr:cNvPr id="11" name="正方形/長方形 10"/>
        <xdr:cNvSpPr/>
      </xdr:nvSpPr>
      <xdr:spPr>
        <a:xfrm>
          <a:off x="3194050" y="17179924"/>
          <a:ext cx="1848949" cy="26987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>
              <a:latin typeface="HGS創英角ﾎﾟｯﾌﾟ体" pitchFamily="50" charset="-128"/>
              <a:ea typeface="HGS創英角ﾎﾟｯﾌﾟ体" pitchFamily="50" charset="-128"/>
            </a:rPr>
            <a:t>白山のこんだて　</a:t>
          </a:r>
        </a:p>
      </xdr:txBody>
    </xdr:sp>
    <xdr:clientData/>
  </xdr:twoCellAnchor>
  <xdr:twoCellAnchor>
    <xdr:from>
      <xdr:col>4</xdr:col>
      <xdr:colOff>920750</xdr:colOff>
      <xdr:row>59</xdr:row>
      <xdr:rowOff>206375</xdr:rowOff>
    </xdr:from>
    <xdr:to>
      <xdr:col>6</xdr:col>
      <xdr:colOff>4274</xdr:colOff>
      <xdr:row>60</xdr:row>
      <xdr:rowOff>222250</xdr:rowOff>
    </xdr:to>
    <xdr:sp macro="" textlink="">
      <xdr:nvSpPr>
        <xdr:cNvPr id="12" name="正方形/長方形 11"/>
        <xdr:cNvSpPr/>
      </xdr:nvSpPr>
      <xdr:spPr>
        <a:xfrm>
          <a:off x="3273425" y="13369925"/>
          <a:ext cx="1788624" cy="25400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>
              <a:latin typeface="HGS創英角ﾎﾟｯﾌﾟ体" pitchFamily="50" charset="-128"/>
              <a:ea typeface="HGS創英角ﾎﾟｯﾌﾟ体" pitchFamily="50" charset="-128"/>
            </a:rPr>
            <a:t>金沢のこんだて　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2283;&#38642;&#12497;&#12477;&#12467;&#12531;\&#32102;&#39135;&#31649;&#29702;(&#26628;&#39178;&#35336;&#31639;)\&#12467;&#12500;&#12540;&#9733;&#32102;&#39135;&#31649;&#29702;2018(h31.1)&#23567;&#23398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七訂成分表"/>
      <sheetName val="コード・基準値"/>
      <sheetName val="人数"/>
      <sheetName val="作成"/>
      <sheetName val="集計"/>
      <sheetName val="充足率"/>
      <sheetName val="献立ｶﾚﾝﾀﾞｰ"/>
      <sheetName val="発注書"/>
      <sheetName val="仕入簿"/>
      <sheetName val="検収簿"/>
      <sheetName val="アレルギー用献立（週）"/>
      <sheetName val="献立（日）"/>
      <sheetName val="献立（週）"/>
      <sheetName val="献立一覧"/>
      <sheetName val="家庭配布"/>
      <sheetName val="群分類"/>
      <sheetName val="食器具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F12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7">
        <row r="1">
          <cell r="B1">
            <v>1</v>
          </cell>
        </row>
        <row r="2">
          <cell r="H2" t="str">
            <v>№１～７</v>
          </cell>
          <cell r="I2" t="str">
            <v>献立分類番号</v>
          </cell>
          <cell r="J2" t="str">
            <v>ひらがな</v>
          </cell>
          <cell r="K2" t="str">
            <v>献立名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6">
          <cell r="U6">
            <v>0</v>
          </cell>
          <cell r="X6">
            <v>0</v>
          </cell>
          <cell r="Z6">
            <v>0</v>
          </cell>
        </row>
        <row r="25">
          <cell r="U25">
            <v>0</v>
          </cell>
          <cell r="X25">
            <v>0</v>
          </cell>
          <cell r="Z25">
            <v>0</v>
          </cell>
        </row>
        <row r="26">
          <cell r="U26">
            <v>0</v>
          </cell>
          <cell r="X26">
            <v>0</v>
          </cell>
          <cell r="Z26">
            <v>0</v>
          </cell>
        </row>
        <row r="27">
          <cell r="U27">
            <v>0</v>
          </cell>
          <cell r="X27">
            <v>0</v>
          </cell>
          <cell r="Z27">
            <v>0</v>
          </cell>
        </row>
        <row r="28">
          <cell r="U28">
            <v>0</v>
          </cell>
          <cell r="X28">
            <v>0</v>
          </cell>
          <cell r="Z28">
            <v>0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E43C70"/>
    <pageSetUpPr fitToPage="1"/>
  </sheetPr>
  <dimension ref="A1:S133"/>
  <sheetViews>
    <sheetView tabSelected="1" view="pageBreakPreview" zoomScaleNormal="100" zoomScaleSheetLayoutView="100" workbookViewId="0"/>
  </sheetViews>
  <sheetFormatPr defaultColWidth="0" defaultRowHeight="13.5" customHeight="1" zeroHeight="1"/>
  <cols>
    <col min="1" max="1" width="5.75" style="1" customWidth="1"/>
    <col min="2" max="2" width="3" style="1" customWidth="1"/>
    <col min="3" max="3" width="17.75" style="44" customWidth="1"/>
    <col min="4" max="4" width="4.375" style="1" customWidth="1"/>
    <col min="5" max="6" width="17.75" style="1" customWidth="1"/>
    <col min="7" max="15" width="10.625" style="9" customWidth="1"/>
    <col min="16" max="16" width="11.5" style="1" customWidth="1"/>
    <col min="17" max="17" width="3.5" style="1" customWidth="1"/>
    <col min="18" max="18" width="3.5" style="9" customWidth="1"/>
    <col min="19" max="19" width="8.75" style="1" customWidth="1"/>
    <col min="20" max="16384" width="8.75" style="1" hidden="1"/>
  </cols>
  <sheetData>
    <row r="1" spans="1:19" ht="69" customHeight="1">
      <c r="B1" s="2"/>
      <c r="C1" s="3"/>
      <c r="D1" s="4"/>
      <c r="E1" s="5">
        <f>[1]作成!B1</f>
        <v>1</v>
      </c>
      <c r="F1" s="6" t="s">
        <v>0</v>
      </c>
      <c r="G1" s="7"/>
      <c r="H1" s="7"/>
      <c r="I1" s="8"/>
      <c r="O1" s="10"/>
      <c r="P1" s="11" t="s">
        <v>172</v>
      </c>
      <c r="Q1" s="12"/>
      <c r="R1" s="9" t="s">
        <v>1</v>
      </c>
    </row>
    <row r="2" spans="1:19" ht="15" customHeight="1">
      <c r="A2" s="45" t="s">
        <v>2</v>
      </c>
      <c r="B2" s="45" t="s">
        <v>3</v>
      </c>
      <c r="C2" s="48" t="s">
        <v>4</v>
      </c>
      <c r="D2" s="49"/>
      <c r="E2" s="49"/>
      <c r="F2" s="50"/>
      <c r="G2" s="54" t="s">
        <v>5</v>
      </c>
      <c r="H2" s="55"/>
      <c r="I2" s="56"/>
      <c r="J2" s="54" t="s">
        <v>6</v>
      </c>
      <c r="K2" s="55"/>
      <c r="L2" s="56"/>
      <c r="M2" s="54" t="s">
        <v>7</v>
      </c>
      <c r="N2" s="55"/>
      <c r="O2" s="56"/>
      <c r="P2" s="60" t="s">
        <v>8</v>
      </c>
      <c r="Q2" s="60"/>
      <c r="R2" s="9" t="s">
        <v>1</v>
      </c>
    </row>
    <row r="3" spans="1:19" ht="15" customHeight="1">
      <c r="A3" s="46"/>
      <c r="B3" s="46"/>
      <c r="C3" s="51"/>
      <c r="D3" s="52"/>
      <c r="E3" s="52"/>
      <c r="F3" s="53"/>
      <c r="G3" s="57"/>
      <c r="H3" s="58"/>
      <c r="I3" s="59"/>
      <c r="J3" s="57"/>
      <c r="K3" s="58"/>
      <c r="L3" s="59"/>
      <c r="M3" s="57"/>
      <c r="N3" s="58"/>
      <c r="O3" s="59"/>
      <c r="P3" s="60" t="s">
        <v>10</v>
      </c>
      <c r="Q3" s="60"/>
      <c r="R3" s="9" t="s">
        <v>1</v>
      </c>
    </row>
    <row r="4" spans="1:19" ht="15" customHeight="1">
      <c r="A4" s="46"/>
      <c r="B4" s="46"/>
      <c r="C4" s="61" t="s">
        <v>11</v>
      </c>
      <c r="D4" s="63" t="s">
        <v>12</v>
      </c>
      <c r="E4" s="65" t="s">
        <v>13</v>
      </c>
      <c r="F4" s="66"/>
      <c r="G4" s="69" t="s">
        <v>14</v>
      </c>
      <c r="H4" s="70"/>
      <c r="I4" s="71"/>
      <c r="J4" s="75" t="s">
        <v>15</v>
      </c>
      <c r="K4" s="76"/>
      <c r="L4" s="77"/>
      <c r="M4" s="81" t="s">
        <v>16</v>
      </c>
      <c r="N4" s="82"/>
      <c r="O4" s="83"/>
      <c r="P4" s="60" t="s">
        <v>17</v>
      </c>
      <c r="Q4" s="60"/>
      <c r="R4" s="9" t="s">
        <v>1</v>
      </c>
    </row>
    <row r="5" spans="1:19" ht="15" customHeight="1">
      <c r="A5" s="47"/>
      <c r="B5" s="47"/>
      <c r="C5" s="62"/>
      <c r="D5" s="64"/>
      <c r="E5" s="67"/>
      <c r="F5" s="68"/>
      <c r="G5" s="72"/>
      <c r="H5" s="73"/>
      <c r="I5" s="74"/>
      <c r="J5" s="78"/>
      <c r="K5" s="79"/>
      <c r="L5" s="80"/>
      <c r="M5" s="84"/>
      <c r="N5" s="85"/>
      <c r="O5" s="86"/>
      <c r="P5" s="60" t="s">
        <v>18</v>
      </c>
      <c r="Q5" s="60"/>
      <c r="R5" s="9" t="s">
        <v>1</v>
      </c>
    </row>
    <row r="6" spans="1:19" ht="17.25" hidden="1" customHeight="1">
      <c r="A6" s="87" t="str">
        <f>IF([1]人数!$F12=0," ",[1]人数!$F12)</f>
        <v xml:space="preserve"> </v>
      </c>
      <c r="B6" s="90" t="s">
        <v>19</v>
      </c>
      <c r="C6" s="93" t="str">
        <f>IF(ISERROR(VLOOKUP(1,[1]作成!$H$2:$K$56,3,FALSE))," ",VLOOKUP(1,[1]作成!$H$2:$K$56,3,FALSE))</f>
        <v xml:space="preserve"> </v>
      </c>
      <c r="D6" s="96" t="str">
        <f>IF(ISERROR(VLOOKUP(2,[1]作成!$H$2:$K$56,4,FALSE))," ",VLOOKUP(2,[1]作成!$H$2:$K$56,4,FALSE))</f>
        <v xml:space="preserve"> </v>
      </c>
      <c r="E6" s="99" t="str">
        <f>IF(ISERROR(VLOOKUP(3,[1]作成!$H$2:$K$56,3,FALSE))," ",VLOOKUP(3,[1]作成!$H$2:$K$56,3,FALSE))</f>
        <v xml:space="preserve"> </v>
      </c>
      <c r="F6" s="100"/>
      <c r="G6" s="13"/>
      <c r="H6" s="14"/>
      <c r="I6" s="15"/>
      <c r="J6" s="13"/>
      <c r="K6" s="14"/>
      <c r="L6" s="15"/>
      <c r="M6" s="14"/>
      <c r="N6" s="14"/>
      <c r="O6" s="14"/>
      <c r="P6" s="25" t="str">
        <f>IF([1]計算!U6=0," ",[1]計算!U6)</f>
        <v xml:space="preserve"> </v>
      </c>
      <c r="Q6" s="17" t="s">
        <v>20</v>
      </c>
      <c r="S6" s="101" t="s">
        <v>21</v>
      </c>
    </row>
    <row r="7" spans="1:19" ht="17.25" hidden="1" customHeight="1">
      <c r="A7" s="88"/>
      <c r="B7" s="91"/>
      <c r="C7" s="94"/>
      <c r="D7" s="97"/>
      <c r="E7" s="102" t="str">
        <f>IF(ISERROR(VLOOKUP(4,[1]作成!$H$2:$K$56,3,FALSE))," ",VLOOKUP(4,[1]作成!$H$2:$K$56,3,FALSE))</f>
        <v xml:space="preserve"> </v>
      </c>
      <c r="F7" s="103"/>
      <c r="G7" s="18"/>
      <c r="H7" s="19"/>
      <c r="I7" s="20"/>
      <c r="J7" s="18"/>
      <c r="K7" s="19"/>
      <c r="L7" s="20"/>
      <c r="M7" s="19"/>
      <c r="N7" s="19"/>
      <c r="O7" s="19"/>
      <c r="P7" s="25" t="str">
        <f>IF([1]計算!X6=0," ",[1]計算!X6)</f>
        <v xml:space="preserve"> </v>
      </c>
      <c r="Q7" s="21" t="s">
        <v>22</v>
      </c>
      <c r="S7" s="101"/>
    </row>
    <row r="8" spans="1:19" ht="17.25" hidden="1" customHeight="1">
      <c r="A8" s="88"/>
      <c r="B8" s="91"/>
      <c r="C8" s="94"/>
      <c r="D8" s="97"/>
      <c r="E8" s="102" t="str">
        <f>IF(ISERROR(VLOOKUP(5,[1]作成!$H$2:$K$56,3,FALSE))," ",VLOOKUP(5,[1]作成!$H$2:$K$56,3,FALSE))</f>
        <v xml:space="preserve"> </v>
      </c>
      <c r="F8" s="103"/>
      <c r="G8" s="18"/>
      <c r="H8" s="19"/>
      <c r="I8" s="20"/>
      <c r="J8" s="18"/>
      <c r="K8" s="19"/>
      <c r="L8" s="22"/>
      <c r="M8" s="19"/>
      <c r="N8" s="19"/>
      <c r="O8" s="23"/>
      <c r="P8" s="25" t="str">
        <f>IF([1]計算!Z6=0," ",[1]計算!Z6)</f>
        <v xml:space="preserve"> </v>
      </c>
      <c r="Q8" s="21" t="s">
        <v>22</v>
      </c>
      <c r="S8" s="101"/>
    </row>
    <row r="9" spans="1:19" ht="17.25" hidden="1" customHeight="1">
      <c r="A9" s="89"/>
      <c r="B9" s="92"/>
      <c r="C9" s="95"/>
      <c r="D9" s="98"/>
      <c r="E9" s="24" t="str">
        <f>IF(ISERROR(VLOOKUP(6,[1]作成!$H$2:$K$56,3,FALSE))," ",VLOOKUP(6,[1]作成!$H$2:$K$56,3,FALSE))</f>
        <v xml:space="preserve"> </v>
      </c>
      <c r="F9" s="24" t="str">
        <f>IF(ISERROR(VLOOKUP(7,[1]作成!$H$2:$K$56,3,FALSE))," ",VLOOKUP(7,[1]作成!$H$2:$K$56,3,FALSE))</f>
        <v xml:space="preserve"> </v>
      </c>
      <c r="G9" s="18"/>
      <c r="H9" s="19"/>
      <c r="I9" s="22"/>
      <c r="J9" s="18"/>
      <c r="K9" s="19"/>
      <c r="L9" s="22"/>
      <c r="M9" s="19"/>
      <c r="N9" s="19"/>
      <c r="O9" s="23"/>
      <c r="P9" s="104" t="str">
        <f>IF([1]人数!I12=0," ",[1]人数!I12)</f>
        <v xml:space="preserve"> </v>
      </c>
      <c r="Q9" s="105"/>
      <c r="S9" s="101"/>
    </row>
    <row r="10" spans="1:19" ht="18.75" customHeight="1">
      <c r="A10" s="87">
        <v>8</v>
      </c>
      <c r="B10" s="106" t="s">
        <v>23</v>
      </c>
      <c r="C10" s="93" t="s">
        <v>177</v>
      </c>
      <c r="D10" s="96" t="s">
        <v>24</v>
      </c>
      <c r="E10" s="99" t="s">
        <v>178</v>
      </c>
      <c r="F10" s="100"/>
      <c r="G10" s="13" t="s">
        <v>24</v>
      </c>
      <c r="H10" s="14" t="s">
        <v>25</v>
      </c>
      <c r="I10" s="14"/>
      <c r="J10" s="13" t="s">
        <v>26</v>
      </c>
      <c r="K10" s="14" t="s">
        <v>27</v>
      </c>
      <c r="L10" s="15"/>
      <c r="M10" s="14" t="s">
        <v>28</v>
      </c>
      <c r="N10" s="14" t="s">
        <v>29</v>
      </c>
      <c r="O10" s="15"/>
      <c r="P10" s="25">
        <v>679.14299999999992</v>
      </c>
      <c r="Q10" s="17" t="s">
        <v>20</v>
      </c>
      <c r="R10" s="9" t="s">
        <v>1</v>
      </c>
      <c r="S10" s="101"/>
    </row>
    <row r="11" spans="1:19" ht="18.75" customHeight="1">
      <c r="A11" s="88"/>
      <c r="B11" s="106"/>
      <c r="C11" s="94"/>
      <c r="D11" s="97"/>
      <c r="E11" s="102" t="s">
        <v>179</v>
      </c>
      <c r="F11" s="103"/>
      <c r="G11" s="18" t="s">
        <v>32</v>
      </c>
      <c r="H11" s="19" t="s">
        <v>33</v>
      </c>
      <c r="I11" s="23"/>
      <c r="J11" s="18" t="s">
        <v>34</v>
      </c>
      <c r="K11" s="19" t="s">
        <v>35</v>
      </c>
      <c r="L11" s="20"/>
      <c r="M11" s="19" t="s">
        <v>36</v>
      </c>
      <c r="N11" s="19" t="s">
        <v>37</v>
      </c>
      <c r="O11" s="20"/>
      <c r="P11" s="25">
        <v>26.146799999999999</v>
      </c>
      <c r="Q11" s="21" t="s">
        <v>22</v>
      </c>
      <c r="R11" s="9" t="s">
        <v>1</v>
      </c>
      <c r="S11" s="101"/>
    </row>
    <row r="12" spans="1:19" ht="18.75" customHeight="1">
      <c r="A12" s="88"/>
      <c r="B12" s="106"/>
      <c r="C12" s="94"/>
      <c r="D12" s="97"/>
      <c r="E12" s="102" t="s">
        <v>180</v>
      </c>
      <c r="F12" s="103"/>
      <c r="G12" s="18" t="s">
        <v>38</v>
      </c>
      <c r="H12" s="19" t="s">
        <v>39</v>
      </c>
      <c r="I12" s="23"/>
      <c r="J12" s="18" t="s">
        <v>40</v>
      </c>
      <c r="K12" s="19"/>
      <c r="L12" s="20"/>
      <c r="M12" s="19" t="s">
        <v>41</v>
      </c>
      <c r="N12" s="19" t="s">
        <v>243</v>
      </c>
      <c r="O12" s="22"/>
      <c r="P12" s="25">
        <v>17.648699999999998</v>
      </c>
      <c r="Q12" s="21" t="s">
        <v>22</v>
      </c>
      <c r="R12" s="9" t="s">
        <v>1</v>
      </c>
      <c r="S12" s="101"/>
    </row>
    <row r="13" spans="1:19" ht="18.75" customHeight="1">
      <c r="A13" s="89"/>
      <c r="B13" s="106"/>
      <c r="C13" s="95"/>
      <c r="D13" s="98"/>
      <c r="E13" s="26" t="s">
        <v>181</v>
      </c>
      <c r="F13" s="27" t="s">
        <v>182</v>
      </c>
      <c r="G13" s="28" t="s">
        <v>42</v>
      </c>
      <c r="H13" s="29" t="s">
        <v>43</v>
      </c>
      <c r="I13" s="30"/>
      <c r="J13" s="28" t="s">
        <v>44</v>
      </c>
      <c r="K13" s="29"/>
      <c r="L13" s="31"/>
      <c r="M13" s="29" t="s">
        <v>45</v>
      </c>
      <c r="N13" s="29"/>
      <c r="O13" s="32"/>
      <c r="P13" s="104" t="s">
        <v>183</v>
      </c>
      <c r="Q13" s="105"/>
      <c r="R13" s="9" t="s">
        <v>1</v>
      </c>
      <c r="S13" s="101"/>
    </row>
    <row r="14" spans="1:19" ht="18.75" customHeight="1">
      <c r="A14" s="87">
        <v>9</v>
      </c>
      <c r="B14" s="106" t="s">
        <v>46</v>
      </c>
      <c r="C14" s="93" t="s">
        <v>184</v>
      </c>
      <c r="D14" s="96" t="s">
        <v>24</v>
      </c>
      <c r="E14" s="99" t="s">
        <v>185</v>
      </c>
      <c r="F14" s="100"/>
      <c r="G14" s="13" t="s">
        <v>24</v>
      </c>
      <c r="H14" s="14" t="s">
        <v>47</v>
      </c>
      <c r="I14" s="33"/>
      <c r="J14" s="13" t="s">
        <v>34</v>
      </c>
      <c r="K14" s="14" t="s">
        <v>48</v>
      </c>
      <c r="L14" s="15"/>
      <c r="M14" s="14" t="s">
        <v>49</v>
      </c>
      <c r="N14" s="14" t="s">
        <v>36</v>
      </c>
      <c r="O14" s="33"/>
      <c r="P14" s="25">
        <v>666.68719999999996</v>
      </c>
      <c r="Q14" s="17" t="s">
        <v>20</v>
      </c>
      <c r="R14" s="9" t="s">
        <v>1</v>
      </c>
      <c r="S14" s="101"/>
    </row>
    <row r="15" spans="1:19" ht="18.75" customHeight="1">
      <c r="A15" s="88"/>
      <c r="B15" s="106"/>
      <c r="C15" s="94"/>
      <c r="D15" s="97"/>
      <c r="E15" s="102" t="s">
        <v>186</v>
      </c>
      <c r="F15" s="103"/>
      <c r="G15" s="18" t="s">
        <v>52</v>
      </c>
      <c r="H15" s="19" t="s">
        <v>53</v>
      </c>
      <c r="I15" s="22"/>
      <c r="J15" s="18" t="s">
        <v>40</v>
      </c>
      <c r="K15" s="19" t="s">
        <v>54</v>
      </c>
      <c r="L15" s="20"/>
      <c r="M15" s="19" t="s">
        <v>55</v>
      </c>
      <c r="N15" s="19" t="s">
        <v>56</v>
      </c>
      <c r="O15" s="22"/>
      <c r="P15" s="25">
        <v>23.787620000000008</v>
      </c>
      <c r="Q15" s="21" t="s">
        <v>22</v>
      </c>
      <c r="R15" s="9" t="s">
        <v>1</v>
      </c>
      <c r="S15" s="101"/>
    </row>
    <row r="16" spans="1:19" ht="18.75" customHeight="1">
      <c r="A16" s="88"/>
      <c r="B16" s="106"/>
      <c r="C16" s="94"/>
      <c r="D16" s="97"/>
      <c r="E16" s="102" t="s">
        <v>187</v>
      </c>
      <c r="F16" s="103"/>
      <c r="G16" s="18" t="s">
        <v>57</v>
      </c>
      <c r="H16" s="19"/>
      <c r="I16" s="22"/>
      <c r="J16" s="18" t="s">
        <v>58</v>
      </c>
      <c r="K16" s="19"/>
      <c r="L16" s="22"/>
      <c r="M16" s="19" t="s">
        <v>41</v>
      </c>
      <c r="N16" s="19" t="s">
        <v>59</v>
      </c>
      <c r="O16" s="22"/>
      <c r="P16" s="25">
        <v>19.36064</v>
      </c>
      <c r="Q16" s="21" t="s">
        <v>22</v>
      </c>
      <c r="R16" s="9" t="s">
        <v>1</v>
      </c>
      <c r="S16" s="101"/>
    </row>
    <row r="17" spans="1:19" ht="18.75" customHeight="1">
      <c r="A17" s="89"/>
      <c r="B17" s="106"/>
      <c r="C17" s="95"/>
      <c r="D17" s="98"/>
      <c r="E17" s="26" t="s">
        <v>244</v>
      </c>
      <c r="F17" s="27" t="s">
        <v>182</v>
      </c>
      <c r="G17" s="28" t="s">
        <v>237</v>
      </c>
      <c r="H17" s="29"/>
      <c r="I17" s="32"/>
      <c r="J17" s="28" t="s">
        <v>44</v>
      </c>
      <c r="K17" s="29"/>
      <c r="L17" s="32"/>
      <c r="M17" s="29" t="s">
        <v>29</v>
      </c>
      <c r="N17" s="29" t="s">
        <v>245</v>
      </c>
      <c r="O17" s="32"/>
      <c r="P17" s="104" t="s">
        <v>182</v>
      </c>
      <c r="Q17" s="105"/>
      <c r="R17" s="9" t="s">
        <v>1</v>
      </c>
      <c r="S17" s="101"/>
    </row>
    <row r="18" spans="1:19" ht="18.75" customHeight="1">
      <c r="A18" s="87">
        <v>10</v>
      </c>
      <c r="B18" s="106" t="s">
        <v>61</v>
      </c>
      <c r="C18" s="107" t="s">
        <v>188</v>
      </c>
      <c r="D18" s="96" t="s">
        <v>24</v>
      </c>
      <c r="E18" s="99" t="s">
        <v>189</v>
      </c>
      <c r="F18" s="100"/>
      <c r="G18" s="18" t="s">
        <v>24</v>
      </c>
      <c r="H18" s="19"/>
      <c r="I18" s="22"/>
      <c r="J18" s="18" t="s">
        <v>62</v>
      </c>
      <c r="K18" s="19" t="s">
        <v>34</v>
      </c>
      <c r="L18" s="20"/>
      <c r="M18" s="19" t="s">
        <v>63</v>
      </c>
      <c r="N18" s="19" t="s">
        <v>64</v>
      </c>
      <c r="O18" s="34"/>
      <c r="P18" s="25">
        <v>660.62239999999974</v>
      </c>
      <c r="Q18" s="17" t="s">
        <v>20</v>
      </c>
      <c r="R18" s="9" t="s">
        <v>1</v>
      </c>
    </row>
    <row r="19" spans="1:19" ht="18.75" customHeight="1">
      <c r="A19" s="88"/>
      <c r="B19" s="106"/>
      <c r="C19" s="108"/>
      <c r="D19" s="97"/>
      <c r="E19" s="102" t="s">
        <v>190</v>
      </c>
      <c r="F19" s="103"/>
      <c r="G19" s="18" t="s">
        <v>67</v>
      </c>
      <c r="H19" s="19"/>
      <c r="I19" s="22"/>
      <c r="J19" s="18" t="s">
        <v>26</v>
      </c>
      <c r="K19" s="19" t="s">
        <v>68</v>
      </c>
      <c r="L19" s="22"/>
      <c r="M19" s="19" t="s">
        <v>55</v>
      </c>
      <c r="N19" s="19" t="s">
        <v>69</v>
      </c>
      <c r="O19" s="34"/>
      <c r="P19" s="25">
        <v>27.08624</v>
      </c>
      <c r="Q19" s="21" t="s">
        <v>22</v>
      </c>
      <c r="R19" s="9" t="s">
        <v>1</v>
      </c>
    </row>
    <row r="20" spans="1:19" ht="18.75" customHeight="1">
      <c r="A20" s="88"/>
      <c r="B20" s="106"/>
      <c r="C20" s="108"/>
      <c r="D20" s="97"/>
      <c r="E20" s="102" t="s">
        <v>191</v>
      </c>
      <c r="F20" s="103"/>
      <c r="G20" s="18" t="s">
        <v>71</v>
      </c>
      <c r="H20" s="19"/>
      <c r="I20" s="22"/>
      <c r="J20" s="18" t="s">
        <v>72</v>
      </c>
      <c r="K20" s="19"/>
      <c r="L20" s="22"/>
      <c r="M20" s="19" t="s">
        <v>36</v>
      </c>
      <c r="N20" s="19"/>
      <c r="O20" s="34"/>
      <c r="P20" s="25">
        <v>27.798679999999994</v>
      </c>
      <c r="Q20" s="21" t="s">
        <v>22</v>
      </c>
      <c r="R20" s="9" t="s">
        <v>1</v>
      </c>
    </row>
    <row r="21" spans="1:19" ht="18.75" customHeight="1">
      <c r="A21" s="89"/>
      <c r="B21" s="106"/>
      <c r="C21" s="109"/>
      <c r="D21" s="98"/>
      <c r="E21" s="26" t="s">
        <v>182</v>
      </c>
      <c r="F21" s="27" t="s">
        <v>182</v>
      </c>
      <c r="G21" s="18" t="s">
        <v>42</v>
      </c>
      <c r="H21" s="19"/>
      <c r="I21" s="22"/>
      <c r="J21" s="18" t="s">
        <v>74</v>
      </c>
      <c r="K21" s="19"/>
      <c r="L21" s="22"/>
      <c r="M21" s="19" t="s">
        <v>75</v>
      </c>
      <c r="N21" s="23"/>
      <c r="O21" s="34"/>
      <c r="P21" s="104" t="s">
        <v>182</v>
      </c>
      <c r="Q21" s="105"/>
      <c r="R21" s="9" t="s">
        <v>1</v>
      </c>
    </row>
    <row r="22" spans="1:19" ht="18.75" customHeight="1">
      <c r="A22" s="87">
        <v>11</v>
      </c>
      <c r="B22" s="106" t="s">
        <v>76</v>
      </c>
      <c r="C22" s="93" t="s">
        <v>177</v>
      </c>
      <c r="D22" s="96" t="s">
        <v>24</v>
      </c>
      <c r="E22" s="99" t="s">
        <v>192</v>
      </c>
      <c r="F22" s="100"/>
      <c r="G22" s="13" t="s">
        <v>24</v>
      </c>
      <c r="H22" s="14" t="s">
        <v>77</v>
      </c>
      <c r="I22" s="33" t="s">
        <v>25</v>
      </c>
      <c r="J22" s="13" t="s">
        <v>74</v>
      </c>
      <c r="K22" s="14" t="s">
        <v>78</v>
      </c>
      <c r="L22" s="15" t="s">
        <v>79</v>
      </c>
      <c r="M22" s="14" t="s">
        <v>28</v>
      </c>
      <c r="N22" s="14" t="s">
        <v>80</v>
      </c>
      <c r="O22" s="15"/>
      <c r="P22" s="25">
        <v>645.15376999999978</v>
      </c>
      <c r="Q22" s="17" t="s">
        <v>20</v>
      </c>
      <c r="R22" s="9" t="s">
        <v>1</v>
      </c>
    </row>
    <row r="23" spans="1:19" ht="18.75" customHeight="1">
      <c r="A23" s="88"/>
      <c r="B23" s="106"/>
      <c r="C23" s="94"/>
      <c r="D23" s="97"/>
      <c r="E23" s="102" t="s">
        <v>193</v>
      </c>
      <c r="F23" s="103"/>
      <c r="G23" s="18" t="s">
        <v>83</v>
      </c>
      <c r="H23" s="19" t="s">
        <v>84</v>
      </c>
      <c r="I23" s="22" t="s">
        <v>85</v>
      </c>
      <c r="J23" s="18" t="s">
        <v>35</v>
      </c>
      <c r="K23" s="19" t="s">
        <v>86</v>
      </c>
      <c r="L23" s="20" t="s">
        <v>48</v>
      </c>
      <c r="M23" s="19" t="s">
        <v>87</v>
      </c>
      <c r="N23" s="19" t="s">
        <v>36</v>
      </c>
      <c r="O23" s="20"/>
      <c r="P23" s="25">
        <v>24.614909999999998</v>
      </c>
      <c r="Q23" s="21" t="s">
        <v>22</v>
      </c>
      <c r="R23" s="9" t="s">
        <v>1</v>
      </c>
    </row>
    <row r="24" spans="1:19" ht="18.75" customHeight="1">
      <c r="A24" s="88"/>
      <c r="B24" s="106"/>
      <c r="C24" s="94"/>
      <c r="D24" s="97"/>
      <c r="E24" s="102" t="s">
        <v>194</v>
      </c>
      <c r="F24" s="103"/>
      <c r="G24" s="18" t="s">
        <v>89</v>
      </c>
      <c r="H24" s="19" t="s">
        <v>42</v>
      </c>
      <c r="I24" s="22"/>
      <c r="J24" s="18" t="s">
        <v>90</v>
      </c>
      <c r="K24" s="19" t="s">
        <v>34</v>
      </c>
      <c r="L24" s="20" t="s">
        <v>91</v>
      </c>
      <c r="M24" s="19" t="s">
        <v>92</v>
      </c>
      <c r="N24" s="19" t="s">
        <v>93</v>
      </c>
      <c r="O24" s="22"/>
      <c r="P24" s="25">
        <v>21.587569999999999</v>
      </c>
      <c r="Q24" s="21" t="s">
        <v>22</v>
      </c>
      <c r="R24" s="9" t="s">
        <v>1</v>
      </c>
    </row>
    <row r="25" spans="1:19" ht="18.75" customHeight="1">
      <c r="A25" s="89"/>
      <c r="B25" s="106"/>
      <c r="C25" s="95"/>
      <c r="D25" s="98"/>
      <c r="E25" s="26" t="s">
        <v>195</v>
      </c>
      <c r="F25" s="27" t="s">
        <v>182</v>
      </c>
      <c r="G25" s="28" t="s">
        <v>53</v>
      </c>
      <c r="H25" s="29" t="s">
        <v>94</v>
      </c>
      <c r="I25" s="32"/>
      <c r="J25" s="28" t="s">
        <v>40</v>
      </c>
      <c r="K25" s="29" t="s">
        <v>95</v>
      </c>
      <c r="L25" s="31" t="s">
        <v>62</v>
      </c>
      <c r="M25" s="29" t="s">
        <v>55</v>
      </c>
      <c r="N25" s="29" t="s">
        <v>59</v>
      </c>
      <c r="O25" s="32"/>
      <c r="P25" s="104" t="s">
        <v>182</v>
      </c>
      <c r="Q25" s="105"/>
      <c r="R25" s="9" t="s">
        <v>1</v>
      </c>
    </row>
    <row r="26" spans="1:19" ht="11.25" customHeight="1">
      <c r="A26" s="87">
        <v>14</v>
      </c>
      <c r="B26" s="90" t="s">
        <v>19</v>
      </c>
      <c r="C26" s="112" t="s">
        <v>182</v>
      </c>
      <c r="D26" s="115" t="s">
        <v>182</v>
      </c>
      <c r="E26" s="118" t="s">
        <v>182</v>
      </c>
      <c r="F26" s="118"/>
      <c r="G26" s="14"/>
      <c r="H26" s="14"/>
      <c r="I26" s="14"/>
      <c r="J26" s="14"/>
      <c r="K26" s="14"/>
      <c r="L26" s="14"/>
      <c r="M26" s="14"/>
      <c r="N26" s="14"/>
      <c r="O26" s="14"/>
      <c r="P26" s="35"/>
      <c r="Q26" s="36"/>
      <c r="R26" s="9" t="s">
        <v>1</v>
      </c>
    </row>
    <row r="27" spans="1:19" ht="11.25" customHeight="1">
      <c r="A27" s="88"/>
      <c r="B27" s="91"/>
      <c r="C27" s="113"/>
      <c r="D27" s="116"/>
      <c r="E27" s="119" t="s">
        <v>182</v>
      </c>
      <c r="F27" s="119"/>
      <c r="G27" s="19"/>
      <c r="H27" s="19"/>
      <c r="I27" s="19"/>
      <c r="J27" s="19"/>
      <c r="K27" s="19"/>
      <c r="L27" s="23"/>
      <c r="M27" s="19"/>
      <c r="N27" s="19"/>
      <c r="O27" s="23"/>
      <c r="P27" s="37"/>
      <c r="Q27" s="38"/>
      <c r="R27" s="9" t="s">
        <v>1</v>
      </c>
    </row>
    <row r="28" spans="1:19" ht="11.25" customHeight="1">
      <c r="A28" s="88"/>
      <c r="B28" s="91"/>
      <c r="C28" s="113"/>
      <c r="D28" s="116"/>
      <c r="E28" s="119" t="s">
        <v>182</v>
      </c>
      <c r="F28" s="119"/>
      <c r="G28" s="19"/>
      <c r="H28" s="19"/>
      <c r="I28" s="19"/>
      <c r="J28" s="19"/>
      <c r="K28" s="19"/>
      <c r="L28" s="23"/>
      <c r="M28" s="19"/>
      <c r="N28" s="19"/>
      <c r="O28" s="23"/>
      <c r="P28" s="37"/>
      <c r="Q28" s="38"/>
      <c r="R28" s="9" t="s">
        <v>1</v>
      </c>
    </row>
    <row r="29" spans="1:19" ht="11.25" customHeight="1">
      <c r="A29" s="89"/>
      <c r="B29" s="92"/>
      <c r="C29" s="114"/>
      <c r="D29" s="117"/>
      <c r="E29" s="24" t="s">
        <v>182</v>
      </c>
      <c r="F29" s="24" t="s">
        <v>182</v>
      </c>
      <c r="G29" s="29"/>
      <c r="H29" s="29"/>
      <c r="I29" s="29"/>
      <c r="J29" s="29"/>
      <c r="K29" s="29"/>
      <c r="L29" s="30"/>
      <c r="M29" s="29"/>
      <c r="N29" s="29"/>
      <c r="O29" s="30"/>
      <c r="P29" s="110"/>
      <c r="Q29" s="111"/>
      <c r="R29" s="9" t="s">
        <v>1</v>
      </c>
    </row>
    <row r="30" spans="1:19" ht="18.75" customHeight="1">
      <c r="A30" s="87">
        <v>15</v>
      </c>
      <c r="B30" s="106" t="s">
        <v>23</v>
      </c>
      <c r="C30" s="93" t="s">
        <v>63</v>
      </c>
      <c r="D30" s="96" t="s">
        <v>24</v>
      </c>
      <c r="E30" s="99" t="s">
        <v>196</v>
      </c>
      <c r="F30" s="100"/>
      <c r="G30" s="13" t="s">
        <v>96</v>
      </c>
      <c r="H30" s="14"/>
      <c r="I30" s="15"/>
      <c r="J30" s="13" t="s">
        <v>175</v>
      </c>
      <c r="K30" s="14" t="s">
        <v>72</v>
      </c>
      <c r="L30" s="15" t="s">
        <v>44</v>
      </c>
      <c r="M30" s="19" t="s">
        <v>63</v>
      </c>
      <c r="N30" s="14" t="s">
        <v>98</v>
      </c>
      <c r="O30" s="15"/>
      <c r="P30" s="25">
        <v>611.73149999999987</v>
      </c>
      <c r="Q30" s="17" t="s">
        <v>20</v>
      </c>
      <c r="R30" s="9" t="s">
        <v>1</v>
      </c>
    </row>
    <row r="31" spans="1:19" ht="18.75" customHeight="1">
      <c r="A31" s="88"/>
      <c r="B31" s="106"/>
      <c r="C31" s="94"/>
      <c r="D31" s="97"/>
      <c r="E31" s="102" t="s">
        <v>197</v>
      </c>
      <c r="F31" s="103"/>
      <c r="G31" s="18" t="s">
        <v>53</v>
      </c>
      <c r="H31" s="19"/>
      <c r="I31" s="22"/>
      <c r="J31" s="18" t="s">
        <v>74</v>
      </c>
      <c r="K31" s="19" t="s">
        <v>62</v>
      </c>
      <c r="L31" s="20" t="s">
        <v>79</v>
      </c>
      <c r="M31" s="19" t="s">
        <v>134</v>
      </c>
      <c r="N31" s="19"/>
      <c r="O31" s="20"/>
      <c r="P31" s="25">
        <v>22.624625000000002</v>
      </c>
      <c r="Q31" s="21" t="s">
        <v>22</v>
      </c>
      <c r="R31" s="9" t="s">
        <v>1</v>
      </c>
    </row>
    <row r="32" spans="1:19" ht="18.75" customHeight="1">
      <c r="A32" s="88"/>
      <c r="B32" s="106"/>
      <c r="C32" s="94"/>
      <c r="D32" s="97"/>
      <c r="E32" s="102" t="s">
        <v>104</v>
      </c>
      <c r="F32" s="103"/>
      <c r="G32" s="18" t="s">
        <v>104</v>
      </c>
      <c r="H32" s="19"/>
      <c r="I32" s="22"/>
      <c r="J32" s="18" t="s">
        <v>95</v>
      </c>
      <c r="K32" s="19" t="s">
        <v>26</v>
      </c>
      <c r="L32" s="20"/>
      <c r="M32" s="19" t="s">
        <v>174</v>
      </c>
      <c r="N32" s="19"/>
      <c r="O32" s="20"/>
      <c r="P32" s="25">
        <v>18.421999999999993</v>
      </c>
      <c r="Q32" s="21" t="s">
        <v>22</v>
      </c>
      <c r="R32" s="9" t="s">
        <v>1</v>
      </c>
    </row>
    <row r="33" spans="1:18" ht="18.75" customHeight="1">
      <c r="A33" s="89"/>
      <c r="B33" s="106"/>
      <c r="C33" s="95"/>
      <c r="D33" s="98"/>
      <c r="E33" s="102" t="s">
        <v>134</v>
      </c>
      <c r="F33" s="103"/>
      <c r="G33" s="28" t="s">
        <v>106</v>
      </c>
      <c r="H33" s="29"/>
      <c r="I33" s="32"/>
      <c r="J33" s="28" t="s">
        <v>86</v>
      </c>
      <c r="K33" s="29" t="s">
        <v>34</v>
      </c>
      <c r="L33" s="32"/>
      <c r="M33" s="29" t="s">
        <v>36</v>
      </c>
      <c r="N33" s="29"/>
      <c r="O33" s="32"/>
      <c r="P33" s="104" t="s">
        <v>182</v>
      </c>
      <c r="Q33" s="105"/>
      <c r="R33" s="9" t="s">
        <v>1</v>
      </c>
    </row>
    <row r="34" spans="1:18" ht="18.75" customHeight="1">
      <c r="A34" s="87">
        <v>16</v>
      </c>
      <c r="B34" s="106" t="s">
        <v>46</v>
      </c>
      <c r="C34" s="93" t="s">
        <v>177</v>
      </c>
      <c r="D34" s="96" t="s">
        <v>24</v>
      </c>
      <c r="E34" s="99" t="s">
        <v>198</v>
      </c>
      <c r="F34" s="100"/>
      <c r="G34" s="18" t="s">
        <v>24</v>
      </c>
      <c r="H34" s="19" t="s">
        <v>84</v>
      </c>
      <c r="I34" s="20"/>
      <c r="J34" s="18" t="s">
        <v>90</v>
      </c>
      <c r="K34" s="19" t="s">
        <v>107</v>
      </c>
      <c r="L34" s="20"/>
      <c r="M34" s="19" t="s">
        <v>28</v>
      </c>
      <c r="N34" s="19" t="s">
        <v>55</v>
      </c>
      <c r="O34" s="20" t="s">
        <v>41</v>
      </c>
      <c r="P34" s="25">
        <v>633.57127000000003</v>
      </c>
      <c r="Q34" s="17" t="s">
        <v>20</v>
      </c>
      <c r="R34" s="9" t="s">
        <v>1</v>
      </c>
    </row>
    <row r="35" spans="1:18" ht="18.75" customHeight="1">
      <c r="A35" s="88"/>
      <c r="B35" s="106"/>
      <c r="C35" s="94"/>
      <c r="D35" s="97"/>
      <c r="E35" s="102" t="s">
        <v>199</v>
      </c>
      <c r="F35" s="103"/>
      <c r="G35" s="18" t="s">
        <v>109</v>
      </c>
      <c r="H35" s="19" t="s">
        <v>83</v>
      </c>
      <c r="I35" s="20"/>
      <c r="J35" s="18" t="s">
        <v>34</v>
      </c>
      <c r="K35" s="19" t="s">
        <v>72</v>
      </c>
      <c r="L35" s="20"/>
      <c r="M35" s="19" t="s">
        <v>87</v>
      </c>
      <c r="N35" s="19" t="s">
        <v>36</v>
      </c>
      <c r="O35" s="20"/>
      <c r="P35" s="25">
        <v>24.446210000000004</v>
      </c>
      <c r="Q35" s="21" t="s">
        <v>22</v>
      </c>
      <c r="R35" s="9" t="s">
        <v>1</v>
      </c>
    </row>
    <row r="36" spans="1:18" ht="18.75" customHeight="1">
      <c r="A36" s="88"/>
      <c r="B36" s="106"/>
      <c r="C36" s="94"/>
      <c r="D36" s="97"/>
      <c r="E36" s="102" t="s">
        <v>200</v>
      </c>
      <c r="F36" s="103"/>
      <c r="G36" s="18" t="s">
        <v>110</v>
      </c>
      <c r="H36" s="19" t="s">
        <v>42</v>
      </c>
      <c r="I36" s="22"/>
      <c r="J36" s="18" t="s">
        <v>111</v>
      </c>
      <c r="K36" s="19" t="s">
        <v>238</v>
      </c>
      <c r="L36" s="20"/>
      <c r="M36" s="19" t="s">
        <v>64</v>
      </c>
      <c r="N36" s="23" t="s">
        <v>112</v>
      </c>
      <c r="O36" s="20"/>
      <c r="P36" s="25">
        <v>18.529724999999999</v>
      </c>
      <c r="Q36" s="21" t="s">
        <v>22</v>
      </c>
      <c r="R36" s="9" t="s">
        <v>1</v>
      </c>
    </row>
    <row r="37" spans="1:18" ht="18.75" customHeight="1">
      <c r="A37" s="89"/>
      <c r="B37" s="106"/>
      <c r="C37" s="95"/>
      <c r="D37" s="98"/>
      <c r="E37" s="26" t="s">
        <v>182</v>
      </c>
      <c r="F37" s="27" t="s">
        <v>182</v>
      </c>
      <c r="G37" s="18" t="s">
        <v>113</v>
      </c>
      <c r="H37" s="19"/>
      <c r="I37" s="22"/>
      <c r="J37" s="18" t="s">
        <v>86</v>
      </c>
      <c r="K37" s="19" t="s">
        <v>27</v>
      </c>
      <c r="L37" s="22"/>
      <c r="M37" s="19" t="s">
        <v>59</v>
      </c>
      <c r="N37" s="23" t="s">
        <v>114</v>
      </c>
      <c r="O37" s="20"/>
      <c r="P37" s="104" t="s">
        <v>182</v>
      </c>
      <c r="Q37" s="105"/>
      <c r="R37" s="9" t="s">
        <v>1</v>
      </c>
    </row>
    <row r="38" spans="1:18" ht="18.75" customHeight="1">
      <c r="A38" s="87">
        <v>17</v>
      </c>
      <c r="B38" s="106" t="s">
        <v>61</v>
      </c>
      <c r="C38" s="93" t="s">
        <v>201</v>
      </c>
      <c r="D38" s="96" t="s">
        <v>24</v>
      </c>
      <c r="E38" s="99" t="s">
        <v>202</v>
      </c>
      <c r="F38" s="100"/>
      <c r="G38" s="13" t="s">
        <v>115</v>
      </c>
      <c r="H38" s="14" t="s">
        <v>53</v>
      </c>
      <c r="I38" s="33"/>
      <c r="J38" s="13" t="s">
        <v>72</v>
      </c>
      <c r="K38" s="14" t="s">
        <v>116</v>
      </c>
      <c r="L38" s="15" t="s">
        <v>62</v>
      </c>
      <c r="M38" s="14" t="s">
        <v>117</v>
      </c>
      <c r="N38" s="14" t="s">
        <v>41</v>
      </c>
      <c r="O38" s="15" t="s">
        <v>69</v>
      </c>
      <c r="P38" s="25">
        <v>692.7615999999997</v>
      </c>
      <c r="Q38" s="17" t="s">
        <v>20</v>
      </c>
      <c r="R38" s="9" t="s">
        <v>1</v>
      </c>
    </row>
    <row r="39" spans="1:18" ht="18.75" customHeight="1">
      <c r="A39" s="88"/>
      <c r="B39" s="106"/>
      <c r="C39" s="94"/>
      <c r="D39" s="97"/>
      <c r="E39" s="102" t="s">
        <v>203</v>
      </c>
      <c r="F39" s="103"/>
      <c r="G39" s="18" t="s">
        <v>24</v>
      </c>
      <c r="H39" s="19" t="s">
        <v>118</v>
      </c>
      <c r="I39" s="22"/>
      <c r="J39" s="18" t="s">
        <v>34</v>
      </c>
      <c r="K39" s="19" t="s">
        <v>74</v>
      </c>
      <c r="L39" s="20" t="s">
        <v>26</v>
      </c>
      <c r="M39" s="19" t="s">
        <v>55</v>
      </c>
      <c r="N39" s="19" t="s">
        <v>75</v>
      </c>
      <c r="O39" s="22"/>
      <c r="P39" s="25">
        <v>25.981780000000001</v>
      </c>
      <c r="Q39" s="21" t="s">
        <v>22</v>
      </c>
      <c r="R39" s="9" t="s">
        <v>1</v>
      </c>
    </row>
    <row r="40" spans="1:18" ht="18.75" customHeight="1">
      <c r="A40" s="88"/>
      <c r="B40" s="106"/>
      <c r="C40" s="94"/>
      <c r="D40" s="97"/>
      <c r="E40" s="102" t="s">
        <v>182</v>
      </c>
      <c r="F40" s="103"/>
      <c r="G40" s="18" t="s">
        <v>84</v>
      </c>
      <c r="H40" s="19" t="s">
        <v>83</v>
      </c>
      <c r="I40" s="22"/>
      <c r="J40" s="18" t="s">
        <v>95</v>
      </c>
      <c r="K40" s="19" t="s">
        <v>119</v>
      </c>
      <c r="L40" s="20" t="s">
        <v>68</v>
      </c>
      <c r="M40" s="19" t="s">
        <v>98</v>
      </c>
      <c r="N40" s="19" t="s">
        <v>120</v>
      </c>
      <c r="O40" s="22"/>
      <c r="P40" s="25">
        <v>26.523679999999999</v>
      </c>
      <c r="Q40" s="21" t="s">
        <v>22</v>
      </c>
      <c r="R40" s="9" t="s">
        <v>1</v>
      </c>
    </row>
    <row r="41" spans="1:18" ht="18.75" customHeight="1">
      <c r="A41" s="89"/>
      <c r="B41" s="106"/>
      <c r="C41" s="95"/>
      <c r="D41" s="98"/>
      <c r="E41" s="26" t="s">
        <v>182</v>
      </c>
      <c r="F41" s="27" t="s">
        <v>182</v>
      </c>
      <c r="G41" s="28" t="s">
        <v>42</v>
      </c>
      <c r="H41" s="29" t="s">
        <v>39</v>
      </c>
      <c r="I41" s="32"/>
      <c r="J41" s="28" t="s">
        <v>105</v>
      </c>
      <c r="K41" s="29" t="s">
        <v>121</v>
      </c>
      <c r="L41" s="31"/>
      <c r="M41" s="29" t="s">
        <v>93</v>
      </c>
      <c r="N41" s="29" t="s">
        <v>87</v>
      </c>
      <c r="O41" s="32"/>
      <c r="P41" s="104" t="s">
        <v>182</v>
      </c>
      <c r="Q41" s="105"/>
      <c r="R41" s="9" t="s">
        <v>1</v>
      </c>
    </row>
    <row r="42" spans="1:18" ht="18.75" customHeight="1">
      <c r="A42" s="87">
        <v>18</v>
      </c>
      <c r="B42" s="106" t="s">
        <v>76</v>
      </c>
      <c r="C42" s="93" t="s">
        <v>177</v>
      </c>
      <c r="D42" s="96" t="s">
        <v>24</v>
      </c>
      <c r="E42" s="99" t="s">
        <v>204</v>
      </c>
      <c r="F42" s="100"/>
      <c r="G42" s="18" t="s">
        <v>24</v>
      </c>
      <c r="H42" s="19" t="s">
        <v>122</v>
      </c>
      <c r="I42" s="22"/>
      <c r="J42" s="18" t="s">
        <v>107</v>
      </c>
      <c r="K42" s="19" t="s">
        <v>62</v>
      </c>
      <c r="L42" s="20"/>
      <c r="M42" s="19" t="s">
        <v>28</v>
      </c>
      <c r="N42" s="19" t="s">
        <v>59</v>
      </c>
      <c r="O42" s="20"/>
      <c r="P42" s="25">
        <v>667.06539999999984</v>
      </c>
      <c r="Q42" s="17" t="s">
        <v>20</v>
      </c>
      <c r="R42" s="9" t="s">
        <v>1</v>
      </c>
    </row>
    <row r="43" spans="1:18" ht="18.75" customHeight="1">
      <c r="A43" s="88"/>
      <c r="B43" s="106"/>
      <c r="C43" s="94"/>
      <c r="D43" s="97"/>
      <c r="E43" s="102" t="s">
        <v>205</v>
      </c>
      <c r="F43" s="103"/>
      <c r="G43" s="18" t="s">
        <v>123</v>
      </c>
      <c r="H43" s="19" t="s">
        <v>124</v>
      </c>
      <c r="I43" s="22"/>
      <c r="J43" s="18" t="s">
        <v>34</v>
      </c>
      <c r="K43" s="19" t="s">
        <v>72</v>
      </c>
      <c r="L43" s="20"/>
      <c r="M43" s="19" t="s">
        <v>55</v>
      </c>
      <c r="N43" s="19" t="s">
        <v>41</v>
      </c>
      <c r="O43" s="20"/>
      <c r="P43" s="25">
        <v>26.344840000000005</v>
      </c>
      <c r="Q43" s="21" t="s">
        <v>22</v>
      </c>
      <c r="R43" s="9" t="s">
        <v>1</v>
      </c>
    </row>
    <row r="44" spans="1:18" ht="18.75" customHeight="1">
      <c r="A44" s="88"/>
      <c r="B44" s="106"/>
      <c r="C44" s="94"/>
      <c r="D44" s="97"/>
      <c r="E44" s="102" t="s">
        <v>206</v>
      </c>
      <c r="F44" s="103"/>
      <c r="G44" s="18" t="s">
        <v>115</v>
      </c>
      <c r="H44" s="19" t="s">
        <v>71</v>
      </c>
      <c r="I44" s="22"/>
      <c r="J44" s="18" t="s">
        <v>27</v>
      </c>
      <c r="K44" s="19" t="s">
        <v>79</v>
      </c>
      <c r="L44" s="20"/>
      <c r="M44" s="19" t="s">
        <v>36</v>
      </c>
      <c r="N44" s="19"/>
      <c r="O44" s="20"/>
      <c r="P44" s="25">
        <v>21.993080000000003</v>
      </c>
      <c r="Q44" s="21" t="s">
        <v>22</v>
      </c>
      <c r="R44" s="9" t="s">
        <v>1</v>
      </c>
    </row>
    <row r="45" spans="1:18" ht="18.75" customHeight="1">
      <c r="A45" s="89"/>
      <c r="B45" s="106"/>
      <c r="C45" s="95"/>
      <c r="D45" s="98"/>
      <c r="E45" s="26" t="s">
        <v>182</v>
      </c>
      <c r="F45" s="27" t="s">
        <v>182</v>
      </c>
      <c r="G45" s="18" t="s">
        <v>53</v>
      </c>
      <c r="H45" s="19" t="s">
        <v>126</v>
      </c>
      <c r="I45" s="22"/>
      <c r="J45" s="18" t="s">
        <v>26</v>
      </c>
      <c r="K45" s="19" t="s">
        <v>127</v>
      </c>
      <c r="L45" s="22"/>
      <c r="M45" s="19" t="s">
        <v>112</v>
      </c>
      <c r="N45" s="23"/>
      <c r="O45" s="20"/>
      <c r="P45" s="104" t="s">
        <v>182</v>
      </c>
      <c r="Q45" s="105"/>
      <c r="R45" s="9" t="s">
        <v>1</v>
      </c>
    </row>
    <row r="46" spans="1:18" ht="18.75" customHeight="1">
      <c r="A46" s="87">
        <v>21</v>
      </c>
      <c r="B46" s="90" t="s">
        <v>19</v>
      </c>
      <c r="C46" s="93" t="s">
        <v>207</v>
      </c>
      <c r="D46" s="96" t="s">
        <v>24</v>
      </c>
      <c r="E46" s="99" t="s">
        <v>208</v>
      </c>
      <c r="F46" s="100"/>
      <c r="G46" s="13" t="s">
        <v>24</v>
      </c>
      <c r="H46" s="14" t="s">
        <v>126</v>
      </c>
      <c r="I46" s="15"/>
      <c r="J46" s="13" t="s">
        <v>40</v>
      </c>
      <c r="K46" s="14" t="s">
        <v>238</v>
      </c>
      <c r="L46" s="33" t="s">
        <v>27</v>
      </c>
      <c r="M46" s="14" t="s">
        <v>128</v>
      </c>
      <c r="N46" s="14" t="s">
        <v>41</v>
      </c>
      <c r="O46" s="15"/>
      <c r="P46" s="25">
        <v>626.36799999999971</v>
      </c>
      <c r="Q46" s="17" t="s">
        <v>20</v>
      </c>
      <c r="R46" s="9" t="s">
        <v>1</v>
      </c>
    </row>
    <row r="47" spans="1:18" ht="18.75" customHeight="1">
      <c r="A47" s="88"/>
      <c r="B47" s="91"/>
      <c r="C47" s="94"/>
      <c r="D47" s="97"/>
      <c r="E47" s="102" t="s">
        <v>209</v>
      </c>
      <c r="F47" s="103"/>
      <c r="G47" s="18" t="s">
        <v>94</v>
      </c>
      <c r="H47" s="19" t="s">
        <v>129</v>
      </c>
      <c r="I47" s="22"/>
      <c r="J47" s="18" t="s">
        <v>34</v>
      </c>
      <c r="K47" s="19" t="s">
        <v>48</v>
      </c>
      <c r="L47" s="22"/>
      <c r="M47" s="19" t="s">
        <v>36</v>
      </c>
      <c r="N47" s="19"/>
      <c r="O47" s="20"/>
      <c r="P47" s="25">
        <v>26.588999999999999</v>
      </c>
      <c r="Q47" s="21" t="s">
        <v>22</v>
      </c>
      <c r="R47" s="9" t="s">
        <v>1</v>
      </c>
    </row>
    <row r="48" spans="1:18" ht="18.75" customHeight="1">
      <c r="A48" s="88"/>
      <c r="B48" s="91"/>
      <c r="C48" s="94"/>
      <c r="D48" s="97"/>
      <c r="E48" s="102" t="s">
        <v>182</v>
      </c>
      <c r="F48" s="103"/>
      <c r="G48" s="18" t="s">
        <v>131</v>
      </c>
      <c r="H48" s="19" t="s">
        <v>39</v>
      </c>
      <c r="I48" s="22"/>
      <c r="J48" s="18" t="s">
        <v>132</v>
      </c>
      <c r="K48" s="19" t="s">
        <v>72</v>
      </c>
      <c r="L48" s="22"/>
      <c r="M48" s="19" t="s">
        <v>55</v>
      </c>
      <c r="N48" s="19"/>
      <c r="O48" s="20"/>
      <c r="P48" s="25">
        <v>20.354600000000005</v>
      </c>
      <c r="Q48" s="21" t="s">
        <v>22</v>
      </c>
      <c r="R48" s="9" t="s">
        <v>1</v>
      </c>
    </row>
    <row r="49" spans="1:18" ht="18.75" customHeight="1">
      <c r="A49" s="89"/>
      <c r="B49" s="92"/>
      <c r="C49" s="95"/>
      <c r="D49" s="98"/>
      <c r="E49" s="24" t="s">
        <v>182</v>
      </c>
      <c r="F49" s="24" t="s">
        <v>182</v>
      </c>
      <c r="G49" s="28" t="s">
        <v>42</v>
      </c>
      <c r="H49" s="29" t="s">
        <v>25</v>
      </c>
      <c r="I49" s="32"/>
      <c r="J49" s="28" t="s">
        <v>35</v>
      </c>
      <c r="K49" s="29" t="s">
        <v>44</v>
      </c>
      <c r="L49" s="32"/>
      <c r="M49" s="29" t="s">
        <v>87</v>
      </c>
      <c r="N49" s="30"/>
      <c r="O49" s="31"/>
      <c r="P49" s="104" t="s">
        <v>182</v>
      </c>
      <c r="Q49" s="105"/>
      <c r="R49" s="9" t="s">
        <v>1</v>
      </c>
    </row>
    <row r="50" spans="1:18" ht="18.75" customHeight="1">
      <c r="A50" s="87">
        <v>22</v>
      </c>
      <c r="B50" s="106" t="s">
        <v>23</v>
      </c>
      <c r="C50" s="93" t="s">
        <v>210</v>
      </c>
      <c r="D50" s="96" t="s">
        <v>24</v>
      </c>
      <c r="E50" s="99" t="s">
        <v>211</v>
      </c>
      <c r="F50" s="100"/>
      <c r="G50" s="18" t="s">
        <v>24</v>
      </c>
      <c r="H50" s="19" t="s">
        <v>53</v>
      </c>
      <c r="I50" s="20"/>
      <c r="J50" s="18" t="s">
        <v>68</v>
      </c>
      <c r="K50" s="19" t="s">
        <v>95</v>
      </c>
      <c r="L50" s="20"/>
      <c r="M50" s="14" t="s">
        <v>97</v>
      </c>
      <c r="N50" s="19" t="s">
        <v>36</v>
      </c>
      <c r="O50" s="19" t="s">
        <v>135</v>
      </c>
      <c r="P50" s="25">
        <v>688.59980000000007</v>
      </c>
      <c r="Q50" s="17" t="s">
        <v>20</v>
      </c>
      <c r="R50" s="9" t="s">
        <v>1</v>
      </c>
    </row>
    <row r="51" spans="1:18" ht="18.75" customHeight="1">
      <c r="A51" s="88"/>
      <c r="B51" s="106"/>
      <c r="C51" s="94"/>
      <c r="D51" s="97"/>
      <c r="E51" s="102" t="s">
        <v>212</v>
      </c>
      <c r="F51" s="103"/>
      <c r="G51" s="18" t="s">
        <v>101</v>
      </c>
      <c r="H51" s="19" t="s">
        <v>237</v>
      </c>
      <c r="I51" s="22"/>
      <c r="J51" s="18" t="s">
        <v>74</v>
      </c>
      <c r="K51" s="19" t="s">
        <v>72</v>
      </c>
      <c r="L51" s="20"/>
      <c r="M51" s="19" t="s">
        <v>87</v>
      </c>
      <c r="N51" s="19" t="s">
        <v>75</v>
      </c>
      <c r="O51" s="20"/>
      <c r="P51" s="25">
        <v>31.590860000000003</v>
      </c>
      <c r="Q51" s="21" t="s">
        <v>22</v>
      </c>
      <c r="R51" s="9" t="s">
        <v>1</v>
      </c>
    </row>
    <row r="52" spans="1:18" ht="18.75" customHeight="1">
      <c r="A52" s="88"/>
      <c r="B52" s="106"/>
      <c r="C52" s="94"/>
      <c r="D52" s="97"/>
      <c r="E52" s="102" t="s">
        <v>173</v>
      </c>
      <c r="F52" s="103"/>
      <c r="G52" s="18" t="s">
        <v>103</v>
      </c>
      <c r="H52" s="19" t="s">
        <v>39</v>
      </c>
      <c r="I52" s="22"/>
      <c r="J52" s="18" t="s">
        <v>86</v>
      </c>
      <c r="K52" s="19" t="s">
        <v>62</v>
      </c>
      <c r="L52" s="22"/>
      <c r="M52" s="19" t="s">
        <v>69</v>
      </c>
      <c r="N52" s="19" t="s">
        <v>120</v>
      </c>
      <c r="O52" s="20"/>
      <c r="P52" s="25">
        <v>28.045700000000004</v>
      </c>
      <c r="Q52" s="21" t="s">
        <v>22</v>
      </c>
      <c r="R52" s="9" t="s">
        <v>1</v>
      </c>
    </row>
    <row r="53" spans="1:18" ht="18.75" customHeight="1">
      <c r="A53" s="89"/>
      <c r="B53" s="106"/>
      <c r="C53" s="95"/>
      <c r="D53" s="98"/>
      <c r="E53" s="26"/>
      <c r="F53" s="27" t="s">
        <v>182</v>
      </c>
      <c r="G53" s="18" t="s">
        <v>84</v>
      </c>
      <c r="H53" s="19"/>
      <c r="I53" s="22"/>
      <c r="J53" s="18" t="s">
        <v>34</v>
      </c>
      <c r="K53" s="19" t="s">
        <v>136</v>
      </c>
      <c r="L53" s="22"/>
      <c r="M53" s="19" t="s">
        <v>55</v>
      </c>
      <c r="N53" s="23" t="s">
        <v>137</v>
      </c>
      <c r="O53" s="20"/>
      <c r="P53" s="104" t="s">
        <v>182</v>
      </c>
      <c r="Q53" s="105"/>
      <c r="R53" s="9" t="s">
        <v>1</v>
      </c>
    </row>
    <row r="54" spans="1:18" ht="18.75" customHeight="1">
      <c r="A54" s="87">
        <v>23</v>
      </c>
      <c r="B54" s="106" t="s">
        <v>46</v>
      </c>
      <c r="C54" s="93" t="s">
        <v>177</v>
      </c>
      <c r="D54" s="96" t="s">
        <v>24</v>
      </c>
      <c r="E54" s="99" t="s">
        <v>213</v>
      </c>
      <c r="F54" s="100"/>
      <c r="G54" s="13" t="s">
        <v>24</v>
      </c>
      <c r="H54" s="14" t="s">
        <v>129</v>
      </c>
      <c r="I54" s="15"/>
      <c r="J54" s="13" t="s">
        <v>35</v>
      </c>
      <c r="K54" s="14" t="s">
        <v>44</v>
      </c>
      <c r="L54" s="15"/>
      <c r="M54" s="14" t="s">
        <v>28</v>
      </c>
      <c r="N54" s="14" t="s">
        <v>112</v>
      </c>
      <c r="O54" s="15"/>
      <c r="P54" s="25">
        <v>631.55189999999993</v>
      </c>
      <c r="Q54" s="17" t="s">
        <v>20</v>
      </c>
      <c r="R54" s="9" t="s">
        <v>1</v>
      </c>
    </row>
    <row r="55" spans="1:18" ht="18.75" customHeight="1">
      <c r="A55" s="88"/>
      <c r="B55" s="106"/>
      <c r="C55" s="94"/>
      <c r="D55" s="97"/>
      <c r="E55" s="102" t="s">
        <v>214</v>
      </c>
      <c r="F55" s="103"/>
      <c r="G55" s="18" t="s">
        <v>138</v>
      </c>
      <c r="H55" s="19" t="s">
        <v>126</v>
      </c>
      <c r="I55" s="20"/>
      <c r="J55" s="18" t="s">
        <v>116</v>
      </c>
      <c r="K55" s="19" t="s">
        <v>34</v>
      </c>
      <c r="L55" s="20"/>
      <c r="M55" s="19" t="s">
        <v>87</v>
      </c>
      <c r="N55" s="19" t="s">
        <v>36</v>
      </c>
      <c r="O55" s="20"/>
      <c r="P55" s="25">
        <v>23.758620000000004</v>
      </c>
      <c r="Q55" s="21" t="s">
        <v>22</v>
      </c>
      <c r="R55" s="9" t="s">
        <v>1</v>
      </c>
    </row>
    <row r="56" spans="1:18" ht="18.75" customHeight="1">
      <c r="A56" s="88"/>
      <c r="B56" s="106"/>
      <c r="C56" s="94"/>
      <c r="D56" s="97"/>
      <c r="E56" s="102" t="s">
        <v>215</v>
      </c>
      <c r="F56" s="103"/>
      <c r="G56" s="18" t="s">
        <v>139</v>
      </c>
      <c r="H56" s="19" t="s">
        <v>25</v>
      </c>
      <c r="I56" s="20"/>
      <c r="J56" s="18" t="s">
        <v>74</v>
      </c>
      <c r="K56" s="19" t="s">
        <v>140</v>
      </c>
      <c r="L56" s="22"/>
      <c r="M56" s="19" t="s">
        <v>41</v>
      </c>
      <c r="N56" s="19" t="s">
        <v>59</v>
      </c>
      <c r="O56" s="20"/>
      <c r="P56" s="25">
        <v>19.363970000000005</v>
      </c>
      <c r="Q56" s="21" t="s">
        <v>22</v>
      </c>
      <c r="R56" s="9" t="s">
        <v>1</v>
      </c>
    </row>
    <row r="57" spans="1:18" ht="18.75" customHeight="1">
      <c r="A57" s="89"/>
      <c r="B57" s="106"/>
      <c r="C57" s="95"/>
      <c r="D57" s="98"/>
      <c r="E57" s="26" t="s">
        <v>182</v>
      </c>
      <c r="F57" s="27" t="s">
        <v>182</v>
      </c>
      <c r="G57" s="28" t="s">
        <v>141</v>
      </c>
      <c r="H57" s="29"/>
      <c r="I57" s="31"/>
      <c r="J57" s="28" t="s">
        <v>107</v>
      </c>
      <c r="K57" s="29"/>
      <c r="L57" s="32"/>
      <c r="M57" s="29" t="s">
        <v>55</v>
      </c>
      <c r="N57" s="30" t="s">
        <v>102</v>
      </c>
      <c r="O57" s="31"/>
      <c r="P57" s="104" t="s">
        <v>182</v>
      </c>
      <c r="Q57" s="105"/>
      <c r="R57" s="9" t="s">
        <v>1</v>
      </c>
    </row>
    <row r="58" spans="1:18" ht="18.75" customHeight="1">
      <c r="A58" s="87">
        <v>24</v>
      </c>
      <c r="B58" s="106" t="s">
        <v>61</v>
      </c>
      <c r="C58" s="93" t="s">
        <v>177</v>
      </c>
      <c r="D58" s="96" t="s">
        <v>24</v>
      </c>
      <c r="E58" s="99" t="s">
        <v>216</v>
      </c>
      <c r="F58" s="100"/>
      <c r="G58" s="18" t="s">
        <v>24</v>
      </c>
      <c r="H58" s="19"/>
      <c r="I58" s="22"/>
      <c r="J58" s="18" t="s">
        <v>58</v>
      </c>
      <c r="K58" s="19" t="s">
        <v>78</v>
      </c>
      <c r="L58" s="20"/>
      <c r="M58" s="19" t="s">
        <v>28</v>
      </c>
      <c r="N58" s="19" t="s">
        <v>37</v>
      </c>
      <c r="O58" s="20"/>
      <c r="P58" s="25">
        <v>683.89499999999998</v>
      </c>
      <c r="Q58" s="17" t="s">
        <v>20</v>
      </c>
      <c r="R58" s="9" t="s">
        <v>1</v>
      </c>
    </row>
    <row r="59" spans="1:18" ht="18.75" customHeight="1">
      <c r="A59" s="88"/>
      <c r="B59" s="106"/>
      <c r="C59" s="94"/>
      <c r="D59" s="97"/>
      <c r="E59" s="102" t="s">
        <v>217</v>
      </c>
      <c r="F59" s="103"/>
      <c r="G59" s="18" t="s">
        <v>42</v>
      </c>
      <c r="H59" s="19"/>
      <c r="I59" s="22"/>
      <c r="J59" s="18" t="s">
        <v>238</v>
      </c>
      <c r="K59" s="19" t="s">
        <v>44</v>
      </c>
      <c r="L59" s="20"/>
      <c r="M59" s="19" t="s">
        <v>143</v>
      </c>
      <c r="N59" s="19" t="s">
        <v>144</v>
      </c>
      <c r="O59" s="20"/>
      <c r="P59" s="25">
        <v>26.312399999999997</v>
      </c>
      <c r="Q59" s="21" t="s">
        <v>22</v>
      </c>
      <c r="R59" s="9" t="s">
        <v>1</v>
      </c>
    </row>
    <row r="60" spans="1:18" ht="18.75" customHeight="1">
      <c r="A60" s="88"/>
      <c r="B60" s="106"/>
      <c r="C60" s="94"/>
      <c r="D60" s="97"/>
      <c r="E60" s="102" t="s">
        <v>144</v>
      </c>
      <c r="F60" s="103"/>
      <c r="G60" s="18" t="s">
        <v>94</v>
      </c>
      <c r="H60" s="19"/>
      <c r="I60" s="22"/>
      <c r="J60" s="18" t="s">
        <v>145</v>
      </c>
      <c r="K60" s="19" t="s">
        <v>40</v>
      </c>
      <c r="L60" s="20"/>
      <c r="M60" s="19" t="s">
        <v>36</v>
      </c>
      <c r="N60" s="19"/>
      <c r="O60" s="20"/>
      <c r="P60" s="25">
        <v>18.847599999999996</v>
      </c>
      <c r="Q60" s="21" t="s">
        <v>22</v>
      </c>
      <c r="R60" s="9" t="s">
        <v>1</v>
      </c>
    </row>
    <row r="61" spans="1:18" ht="18.75" customHeight="1">
      <c r="A61" s="89"/>
      <c r="B61" s="106"/>
      <c r="C61" s="95"/>
      <c r="D61" s="98"/>
      <c r="E61" s="26" t="s">
        <v>182</v>
      </c>
      <c r="F61" s="27" t="s">
        <v>182</v>
      </c>
      <c r="G61" s="18" t="s">
        <v>25</v>
      </c>
      <c r="H61" s="19"/>
      <c r="I61" s="22"/>
      <c r="J61" s="18" t="s">
        <v>34</v>
      </c>
      <c r="K61" s="19" t="s">
        <v>35</v>
      </c>
      <c r="L61" s="20"/>
      <c r="M61" s="19" t="s">
        <v>41</v>
      </c>
      <c r="N61" s="19"/>
      <c r="O61" s="20"/>
      <c r="P61" s="104" t="s">
        <v>218</v>
      </c>
      <c r="Q61" s="105"/>
      <c r="R61" s="9" t="s">
        <v>1</v>
      </c>
    </row>
    <row r="62" spans="1:18" ht="18.75" customHeight="1">
      <c r="A62" s="87">
        <v>25</v>
      </c>
      <c r="B62" s="106" t="s">
        <v>76</v>
      </c>
      <c r="C62" s="93" t="s">
        <v>219</v>
      </c>
      <c r="D62" s="96" t="s">
        <v>24</v>
      </c>
      <c r="E62" s="99" t="s">
        <v>220</v>
      </c>
      <c r="F62" s="100"/>
      <c r="G62" s="13" t="s">
        <v>24</v>
      </c>
      <c r="H62" s="14"/>
      <c r="I62" s="33"/>
      <c r="J62" s="13" t="s">
        <v>62</v>
      </c>
      <c r="K62" s="14" t="s">
        <v>146</v>
      </c>
      <c r="L62" s="15" t="s">
        <v>95</v>
      </c>
      <c r="M62" s="14" t="s">
        <v>147</v>
      </c>
      <c r="N62" s="14" t="s">
        <v>148</v>
      </c>
      <c r="O62" s="15"/>
      <c r="P62" s="25">
        <v>672.94959999999992</v>
      </c>
      <c r="Q62" s="17" t="s">
        <v>20</v>
      </c>
      <c r="R62" s="9" t="s">
        <v>1</v>
      </c>
    </row>
    <row r="63" spans="1:18" ht="18.75" customHeight="1">
      <c r="A63" s="88"/>
      <c r="B63" s="106"/>
      <c r="C63" s="94"/>
      <c r="D63" s="97"/>
      <c r="E63" s="102" t="s">
        <v>221</v>
      </c>
      <c r="F63" s="103"/>
      <c r="G63" s="18" t="s">
        <v>149</v>
      </c>
      <c r="H63" s="19"/>
      <c r="I63" s="22"/>
      <c r="J63" s="18" t="s">
        <v>26</v>
      </c>
      <c r="K63" s="19" t="s">
        <v>136</v>
      </c>
      <c r="L63" s="20" t="s">
        <v>86</v>
      </c>
      <c r="M63" s="19" t="s">
        <v>55</v>
      </c>
      <c r="N63" s="19" t="s">
        <v>36</v>
      </c>
      <c r="O63" s="20"/>
      <c r="P63" s="25">
        <v>18.200759999999999</v>
      </c>
      <c r="Q63" s="21" t="s">
        <v>22</v>
      </c>
      <c r="R63" s="9" t="s">
        <v>1</v>
      </c>
    </row>
    <row r="64" spans="1:18" ht="18.75" customHeight="1">
      <c r="A64" s="88"/>
      <c r="B64" s="106"/>
      <c r="C64" s="94"/>
      <c r="D64" s="97"/>
      <c r="E64" s="102" t="s">
        <v>182</v>
      </c>
      <c r="F64" s="103"/>
      <c r="G64" s="18"/>
      <c r="H64" s="19"/>
      <c r="I64" s="22"/>
      <c r="J64" s="18" t="s">
        <v>72</v>
      </c>
      <c r="K64" s="19" t="s">
        <v>150</v>
      </c>
      <c r="L64" s="20" t="s">
        <v>151</v>
      </c>
      <c r="M64" s="19" t="s">
        <v>87</v>
      </c>
      <c r="N64" s="19"/>
      <c r="O64" s="20"/>
      <c r="P64" s="25">
        <v>21.983720000000005</v>
      </c>
      <c r="Q64" s="21" t="s">
        <v>22</v>
      </c>
      <c r="R64" s="9" t="s">
        <v>1</v>
      </c>
    </row>
    <row r="65" spans="1:18" ht="18.75" customHeight="1">
      <c r="A65" s="89"/>
      <c r="B65" s="106"/>
      <c r="C65" s="95"/>
      <c r="D65" s="98"/>
      <c r="E65" s="26" t="s">
        <v>182</v>
      </c>
      <c r="F65" s="27" t="s">
        <v>182</v>
      </c>
      <c r="G65" s="28"/>
      <c r="H65" s="29"/>
      <c r="I65" s="32"/>
      <c r="J65" s="28" t="s">
        <v>34</v>
      </c>
      <c r="K65" s="29" t="s">
        <v>74</v>
      </c>
      <c r="L65" s="32"/>
      <c r="M65" s="29" t="s">
        <v>69</v>
      </c>
      <c r="N65" s="29"/>
      <c r="O65" s="31"/>
      <c r="P65" s="104" t="s">
        <v>222</v>
      </c>
      <c r="Q65" s="105"/>
      <c r="R65" s="9" t="s">
        <v>1</v>
      </c>
    </row>
    <row r="66" spans="1:18" ht="18.75" customHeight="1">
      <c r="A66" s="87">
        <v>28</v>
      </c>
      <c r="B66" s="90" t="s">
        <v>19</v>
      </c>
      <c r="C66" s="93" t="s">
        <v>177</v>
      </c>
      <c r="D66" s="96" t="s">
        <v>24</v>
      </c>
      <c r="E66" s="99" t="s">
        <v>223</v>
      </c>
      <c r="F66" s="118"/>
      <c r="G66" s="13" t="s">
        <v>24</v>
      </c>
      <c r="H66" s="14" t="s">
        <v>152</v>
      </c>
      <c r="I66" s="15"/>
      <c r="J66" s="13" t="s">
        <v>74</v>
      </c>
      <c r="K66" s="14" t="s">
        <v>26</v>
      </c>
      <c r="L66" s="15"/>
      <c r="M66" s="14" t="s">
        <v>28</v>
      </c>
      <c r="N66" s="14" t="s">
        <v>36</v>
      </c>
      <c r="O66" s="15"/>
      <c r="P66" s="25">
        <v>630.60159999999973</v>
      </c>
      <c r="Q66" s="17" t="s">
        <v>20</v>
      </c>
      <c r="R66" s="9" t="s">
        <v>1</v>
      </c>
    </row>
    <row r="67" spans="1:18" ht="18.75" customHeight="1">
      <c r="A67" s="88"/>
      <c r="B67" s="91"/>
      <c r="C67" s="94"/>
      <c r="D67" s="97"/>
      <c r="E67" s="102" t="s">
        <v>224</v>
      </c>
      <c r="F67" s="119"/>
      <c r="G67" s="18" t="s">
        <v>153</v>
      </c>
      <c r="H67" s="19" t="s">
        <v>122</v>
      </c>
      <c r="I67" s="20"/>
      <c r="J67" s="18" t="s">
        <v>34</v>
      </c>
      <c r="K67" s="19" t="s">
        <v>44</v>
      </c>
      <c r="L67" s="20"/>
      <c r="M67" s="19" t="s">
        <v>41</v>
      </c>
      <c r="N67" s="19" t="s">
        <v>112</v>
      </c>
      <c r="O67" s="20"/>
      <c r="P67" s="25">
        <v>25.823930000000008</v>
      </c>
      <c r="Q67" s="21" t="s">
        <v>22</v>
      </c>
      <c r="R67" s="9" t="s">
        <v>1</v>
      </c>
    </row>
    <row r="68" spans="1:18" ht="18.75" customHeight="1">
      <c r="A68" s="88"/>
      <c r="B68" s="91"/>
      <c r="C68" s="94"/>
      <c r="D68" s="97"/>
      <c r="E68" s="102" t="s">
        <v>225</v>
      </c>
      <c r="F68" s="119"/>
      <c r="G68" s="18" t="s">
        <v>106</v>
      </c>
      <c r="H68" s="19" t="s">
        <v>141</v>
      </c>
      <c r="I68" s="20"/>
      <c r="J68" s="18" t="s">
        <v>72</v>
      </c>
      <c r="K68" s="19" t="s">
        <v>140</v>
      </c>
      <c r="L68" s="20"/>
      <c r="M68" s="19" t="s">
        <v>64</v>
      </c>
      <c r="N68" s="19" t="s">
        <v>102</v>
      </c>
      <c r="O68" s="20"/>
      <c r="P68" s="25">
        <v>18.676919999999999</v>
      </c>
      <c r="Q68" s="21" t="s">
        <v>22</v>
      </c>
      <c r="R68" s="9" t="s">
        <v>1</v>
      </c>
    </row>
    <row r="69" spans="1:18" ht="18.75" customHeight="1">
      <c r="A69" s="89"/>
      <c r="B69" s="92"/>
      <c r="C69" s="95"/>
      <c r="D69" s="98"/>
      <c r="E69" s="24" t="s">
        <v>182</v>
      </c>
      <c r="F69" s="24" t="s">
        <v>182</v>
      </c>
      <c r="G69" s="28" t="s">
        <v>155</v>
      </c>
      <c r="H69" s="29"/>
      <c r="I69" s="31"/>
      <c r="J69" s="28" t="s">
        <v>62</v>
      </c>
      <c r="K69" s="29" t="s">
        <v>105</v>
      </c>
      <c r="L69" s="31"/>
      <c r="M69" s="29" t="s">
        <v>55</v>
      </c>
      <c r="N69" s="29"/>
      <c r="O69" s="31"/>
      <c r="P69" s="104" t="s">
        <v>226</v>
      </c>
      <c r="Q69" s="105"/>
      <c r="R69" s="9" t="s">
        <v>1</v>
      </c>
    </row>
    <row r="70" spans="1:18" ht="18.75" customHeight="1">
      <c r="A70" s="87">
        <v>29</v>
      </c>
      <c r="B70" s="106" t="s">
        <v>23</v>
      </c>
      <c r="C70" s="93" t="s">
        <v>156</v>
      </c>
      <c r="D70" s="96" t="s">
        <v>24</v>
      </c>
      <c r="E70" s="99" t="s">
        <v>227</v>
      </c>
      <c r="F70" s="100"/>
      <c r="G70" s="18" t="s">
        <v>24</v>
      </c>
      <c r="H70" s="19" t="s">
        <v>53</v>
      </c>
      <c r="I70" s="20"/>
      <c r="J70" s="18" t="s">
        <v>62</v>
      </c>
      <c r="K70" s="19" t="s">
        <v>95</v>
      </c>
      <c r="L70" s="20" t="s">
        <v>34</v>
      </c>
      <c r="M70" s="13" t="s">
        <v>156</v>
      </c>
      <c r="N70" s="14" t="s">
        <v>36</v>
      </c>
      <c r="O70" s="15"/>
      <c r="P70" s="25">
        <v>622.56219999999985</v>
      </c>
      <c r="Q70" s="17" t="s">
        <v>20</v>
      </c>
      <c r="R70" s="9" t="s">
        <v>1</v>
      </c>
    </row>
    <row r="71" spans="1:18" ht="18.75" customHeight="1">
      <c r="A71" s="88"/>
      <c r="B71" s="106"/>
      <c r="C71" s="94"/>
      <c r="D71" s="97"/>
      <c r="E71" s="102" t="s">
        <v>228</v>
      </c>
      <c r="F71" s="103"/>
      <c r="G71" s="18" t="s">
        <v>42</v>
      </c>
      <c r="H71" s="19"/>
      <c r="I71" s="22"/>
      <c r="J71" s="18" t="s">
        <v>240</v>
      </c>
      <c r="K71" s="19" t="s">
        <v>132</v>
      </c>
      <c r="L71" s="20" t="s">
        <v>72</v>
      </c>
      <c r="M71" s="18" t="s">
        <v>98</v>
      </c>
      <c r="N71" s="19" t="s">
        <v>75</v>
      </c>
      <c r="O71" s="20"/>
      <c r="P71" s="25">
        <v>31.154649999999993</v>
      </c>
      <c r="Q71" s="21" t="s">
        <v>22</v>
      </c>
      <c r="R71" s="9" t="s">
        <v>1</v>
      </c>
    </row>
    <row r="72" spans="1:18" ht="18.75" customHeight="1">
      <c r="A72" s="88"/>
      <c r="B72" s="106"/>
      <c r="C72" s="94"/>
      <c r="D72" s="97"/>
      <c r="E72" s="102" t="s">
        <v>229</v>
      </c>
      <c r="F72" s="103"/>
      <c r="G72" s="18" t="s">
        <v>237</v>
      </c>
      <c r="H72" s="19"/>
      <c r="I72" s="22"/>
      <c r="J72" s="18" t="s">
        <v>241</v>
      </c>
      <c r="K72" s="19" t="s">
        <v>86</v>
      </c>
      <c r="L72" s="20" t="s">
        <v>238</v>
      </c>
      <c r="M72" s="18" t="s">
        <v>239</v>
      </c>
      <c r="N72" s="19"/>
      <c r="O72" s="20"/>
      <c r="P72" s="25">
        <v>23.837800000000001</v>
      </c>
      <c r="Q72" s="21" t="s">
        <v>22</v>
      </c>
      <c r="R72" s="9" t="s">
        <v>1</v>
      </c>
    </row>
    <row r="73" spans="1:18" ht="18.75" customHeight="1">
      <c r="A73" s="89"/>
      <c r="B73" s="106"/>
      <c r="C73" s="95"/>
      <c r="D73" s="98"/>
      <c r="E73" s="26" t="s">
        <v>182</v>
      </c>
      <c r="F73" s="27" t="s">
        <v>182</v>
      </c>
      <c r="G73" s="28" t="s">
        <v>115</v>
      </c>
      <c r="H73" s="29"/>
      <c r="I73" s="32"/>
      <c r="J73" s="28" t="s">
        <v>242</v>
      </c>
      <c r="K73" s="29" t="s">
        <v>44</v>
      </c>
      <c r="L73" s="32" t="s">
        <v>35</v>
      </c>
      <c r="M73" s="28" t="s">
        <v>93</v>
      </c>
      <c r="N73" s="30"/>
      <c r="O73" s="31"/>
      <c r="P73" s="104" t="s">
        <v>230</v>
      </c>
      <c r="Q73" s="105"/>
      <c r="R73" s="9" t="s">
        <v>1</v>
      </c>
    </row>
    <row r="74" spans="1:18" ht="18.75" customHeight="1">
      <c r="A74" s="87">
        <v>30</v>
      </c>
      <c r="B74" s="106" t="s">
        <v>46</v>
      </c>
      <c r="C74" s="93" t="s">
        <v>219</v>
      </c>
      <c r="D74" s="96" t="s">
        <v>24</v>
      </c>
      <c r="E74" s="99" t="s">
        <v>231</v>
      </c>
      <c r="F74" s="100"/>
      <c r="G74" s="13" t="s">
        <v>24</v>
      </c>
      <c r="H74" s="14"/>
      <c r="I74" s="15"/>
      <c r="J74" s="13" t="s">
        <v>62</v>
      </c>
      <c r="K74" s="14" t="s">
        <v>145</v>
      </c>
      <c r="L74" s="15"/>
      <c r="M74" s="13" t="s">
        <v>147</v>
      </c>
      <c r="N74" s="14" t="s">
        <v>157</v>
      </c>
      <c r="O74" s="15" t="s">
        <v>158</v>
      </c>
      <c r="P74" s="25">
        <v>763.83559999999989</v>
      </c>
      <c r="Q74" s="17" t="s">
        <v>20</v>
      </c>
      <c r="R74" s="9" t="s">
        <v>1</v>
      </c>
    </row>
    <row r="75" spans="1:18" ht="18.75" customHeight="1">
      <c r="A75" s="88"/>
      <c r="B75" s="106"/>
      <c r="C75" s="94"/>
      <c r="D75" s="97"/>
      <c r="E75" s="102" t="s">
        <v>232</v>
      </c>
      <c r="F75" s="103"/>
      <c r="G75" s="18" t="s">
        <v>159</v>
      </c>
      <c r="H75" s="19"/>
      <c r="I75" s="20"/>
      <c r="J75" s="18" t="s">
        <v>26</v>
      </c>
      <c r="K75" s="19" t="s">
        <v>160</v>
      </c>
      <c r="L75" s="20"/>
      <c r="M75" s="18" t="s">
        <v>41</v>
      </c>
      <c r="N75" s="19" t="s">
        <v>87</v>
      </c>
      <c r="O75" s="20" t="s">
        <v>161</v>
      </c>
      <c r="P75" s="25">
        <v>17.943180000000005</v>
      </c>
      <c r="Q75" s="21" t="s">
        <v>22</v>
      </c>
      <c r="R75" s="9" t="s">
        <v>1</v>
      </c>
    </row>
    <row r="76" spans="1:18" ht="18.75" customHeight="1">
      <c r="A76" s="88"/>
      <c r="B76" s="106"/>
      <c r="C76" s="94"/>
      <c r="D76" s="97"/>
      <c r="E76" s="102" t="s">
        <v>182</v>
      </c>
      <c r="F76" s="103"/>
      <c r="G76" s="18" t="s">
        <v>162</v>
      </c>
      <c r="H76" s="19"/>
      <c r="I76" s="20"/>
      <c r="J76" s="18" t="s">
        <v>72</v>
      </c>
      <c r="K76" s="19" t="s">
        <v>163</v>
      </c>
      <c r="L76" s="20"/>
      <c r="M76" s="18" t="s">
        <v>55</v>
      </c>
      <c r="N76" s="19" t="s">
        <v>69</v>
      </c>
      <c r="O76" s="20"/>
      <c r="P76" s="25">
        <v>19.45026</v>
      </c>
      <c r="Q76" s="21" t="s">
        <v>22</v>
      </c>
      <c r="R76" s="9" t="s">
        <v>1</v>
      </c>
    </row>
    <row r="77" spans="1:18" ht="18.75" customHeight="1">
      <c r="A77" s="89"/>
      <c r="B77" s="106"/>
      <c r="C77" s="95"/>
      <c r="D77" s="98"/>
      <c r="E77" s="26" t="s">
        <v>182</v>
      </c>
      <c r="F77" s="27" t="s">
        <v>182</v>
      </c>
      <c r="G77" s="28" t="s">
        <v>24</v>
      </c>
      <c r="H77" s="29"/>
      <c r="I77" s="31"/>
      <c r="J77" s="28" t="s">
        <v>34</v>
      </c>
      <c r="K77" s="29" t="s">
        <v>165</v>
      </c>
      <c r="L77" s="31"/>
      <c r="M77" s="28" t="s">
        <v>75</v>
      </c>
      <c r="N77" s="29" t="s">
        <v>166</v>
      </c>
      <c r="O77" s="31"/>
      <c r="P77" s="104" t="s">
        <v>233</v>
      </c>
      <c r="Q77" s="105"/>
      <c r="R77" s="9" t="s">
        <v>1</v>
      </c>
    </row>
    <row r="78" spans="1:18" ht="18.75" customHeight="1">
      <c r="A78" s="87">
        <v>31</v>
      </c>
      <c r="B78" s="106" t="s">
        <v>61</v>
      </c>
      <c r="C78" s="93" t="s">
        <v>177</v>
      </c>
      <c r="D78" s="96" t="s">
        <v>24</v>
      </c>
      <c r="E78" s="99" t="s">
        <v>234</v>
      </c>
      <c r="F78" s="100"/>
      <c r="G78" s="13" t="s">
        <v>24</v>
      </c>
      <c r="H78" s="14" t="s">
        <v>83</v>
      </c>
      <c r="I78" s="15"/>
      <c r="J78" s="13" t="s">
        <v>72</v>
      </c>
      <c r="K78" s="14" t="s">
        <v>146</v>
      </c>
      <c r="L78" s="15"/>
      <c r="M78" s="13" t="s">
        <v>28</v>
      </c>
      <c r="N78" s="14" t="s">
        <v>75</v>
      </c>
      <c r="O78" s="15"/>
      <c r="P78" s="25">
        <v>681.22865999999988</v>
      </c>
      <c r="Q78" s="17" t="s">
        <v>20</v>
      </c>
      <c r="R78" s="9" t="s">
        <v>1</v>
      </c>
    </row>
    <row r="79" spans="1:18" ht="18.75" customHeight="1">
      <c r="A79" s="88"/>
      <c r="B79" s="106"/>
      <c r="C79" s="94"/>
      <c r="D79" s="97"/>
      <c r="E79" s="102" t="s">
        <v>235</v>
      </c>
      <c r="F79" s="103"/>
      <c r="G79" s="18" t="s">
        <v>53</v>
      </c>
      <c r="H79" s="19" t="s">
        <v>24</v>
      </c>
      <c r="I79" s="20"/>
      <c r="J79" s="18" t="s">
        <v>34</v>
      </c>
      <c r="K79" s="19" t="s">
        <v>167</v>
      </c>
      <c r="L79" s="20"/>
      <c r="M79" s="18" t="s">
        <v>168</v>
      </c>
      <c r="N79" s="19" t="s">
        <v>69</v>
      </c>
      <c r="O79" s="20"/>
      <c r="P79" s="25">
        <v>26.299036000000008</v>
      </c>
      <c r="Q79" s="21" t="s">
        <v>22</v>
      </c>
      <c r="R79" s="9" t="s">
        <v>1</v>
      </c>
    </row>
    <row r="80" spans="1:18" ht="18.75" customHeight="1">
      <c r="A80" s="88"/>
      <c r="B80" s="106"/>
      <c r="C80" s="94"/>
      <c r="D80" s="97"/>
      <c r="E80" s="102" t="s">
        <v>236</v>
      </c>
      <c r="F80" s="103"/>
      <c r="G80" s="18" t="s">
        <v>149</v>
      </c>
      <c r="H80" s="19" t="s">
        <v>96</v>
      </c>
      <c r="I80" s="20"/>
      <c r="J80" s="18" t="s">
        <v>95</v>
      </c>
      <c r="K80" s="19"/>
      <c r="L80" s="20"/>
      <c r="M80" s="18" t="s">
        <v>55</v>
      </c>
      <c r="N80" s="19" t="s">
        <v>41</v>
      </c>
      <c r="O80" s="20"/>
      <c r="P80" s="25">
        <v>21.415767999999996</v>
      </c>
      <c r="Q80" s="21" t="s">
        <v>22</v>
      </c>
      <c r="R80" s="9" t="s">
        <v>1</v>
      </c>
    </row>
    <row r="81" spans="1:18" ht="18.75" customHeight="1">
      <c r="A81" s="89"/>
      <c r="B81" s="106"/>
      <c r="C81" s="95"/>
      <c r="D81" s="98"/>
      <c r="E81" s="26" t="s">
        <v>182</v>
      </c>
      <c r="F81" s="27" t="s">
        <v>182</v>
      </c>
      <c r="G81" s="28" t="s">
        <v>118</v>
      </c>
      <c r="H81" s="29"/>
      <c r="I81" s="31"/>
      <c r="J81" s="28" t="s">
        <v>68</v>
      </c>
      <c r="K81" s="29"/>
      <c r="L81" s="31"/>
      <c r="M81" s="28" t="s">
        <v>36</v>
      </c>
      <c r="N81" s="29"/>
      <c r="O81" s="31"/>
      <c r="P81" s="104" t="s">
        <v>182</v>
      </c>
      <c r="Q81" s="105"/>
      <c r="R81" s="9" t="s">
        <v>1</v>
      </c>
    </row>
    <row r="82" spans="1:18" ht="17.25" hidden="1" customHeight="1">
      <c r="A82" s="87" t="str">
        <f>IF([1]人数!$F31=0," ",[1]人数!$F31)</f>
        <v xml:space="preserve"> </v>
      </c>
      <c r="B82" s="106" t="s">
        <v>76</v>
      </c>
      <c r="C82" s="93" t="str">
        <f>IF(ISERROR(VLOOKUP(1,[1]作成!$H$1037:$K$1101,3,FALSE))," ",VLOOKUP(1,[1]作成!$H$1037:$K$1101,3,FALSE))</f>
        <v xml:space="preserve"> </v>
      </c>
      <c r="D82" s="96" t="str">
        <f>IF(ISERROR(VLOOKUP(2,[1]作成!$H$1047:$K$1101,4,FALSE))," ",VLOOKUP(2,[1]作成!$H$1047:$K$1101,4,FALSE))</f>
        <v xml:space="preserve"> </v>
      </c>
      <c r="E82" s="99" t="str">
        <f>IF(ISERROR(VLOOKUP(3,[1]作成!$H$1037:$K$1101,3,FALSE))," ",VLOOKUP(3,[1]作成!$H$1037:$K$1101,3,FALSE))</f>
        <v xml:space="preserve"> </v>
      </c>
      <c r="F82" s="100"/>
      <c r="G82" s="13"/>
      <c r="H82" s="14"/>
      <c r="I82" s="15"/>
      <c r="J82" s="13"/>
      <c r="K82" s="14"/>
      <c r="L82" s="15"/>
      <c r="M82" s="13"/>
      <c r="N82" s="14"/>
      <c r="O82" s="15"/>
      <c r="P82" s="25" t="str">
        <f>IF([1]計算!U25=0," ",[1]計算!U25)</f>
        <v xml:space="preserve"> </v>
      </c>
      <c r="Q82" s="17" t="s">
        <v>20</v>
      </c>
    </row>
    <row r="83" spans="1:18" ht="17.25" hidden="1" customHeight="1">
      <c r="A83" s="88"/>
      <c r="B83" s="106"/>
      <c r="C83" s="94"/>
      <c r="D83" s="97"/>
      <c r="E83" s="102" t="str">
        <f>IF(ISERROR(VLOOKUP(4,[1]作成!$H$1037:$K$1101,3,FALSE))," ",VLOOKUP(4,[1]作成!$H$1037:$K$1101,3,FALSE))</f>
        <v xml:space="preserve"> </v>
      </c>
      <c r="F83" s="103"/>
      <c r="G83" s="18"/>
      <c r="H83" s="19"/>
      <c r="I83" s="20"/>
      <c r="J83" s="18"/>
      <c r="K83" s="19"/>
      <c r="L83" s="20"/>
      <c r="M83" s="18"/>
      <c r="N83" s="19"/>
      <c r="O83" s="20"/>
      <c r="P83" s="25" t="str">
        <f>IF([1]計算!X25=0," ",[1]計算!X25)</f>
        <v xml:space="preserve"> </v>
      </c>
      <c r="Q83" s="21" t="s">
        <v>22</v>
      </c>
    </row>
    <row r="84" spans="1:18" ht="17.25" hidden="1" customHeight="1">
      <c r="A84" s="88"/>
      <c r="B84" s="106"/>
      <c r="C84" s="94"/>
      <c r="D84" s="97"/>
      <c r="E84" s="102" t="str">
        <f>IF(ISERROR(VLOOKUP(5,[1]作成!$H$1037:$K$1101,3,FALSE))," ",VLOOKUP(5,[1]作成!$H$1037:$K$1101,3,FALSE))</f>
        <v xml:space="preserve"> </v>
      </c>
      <c r="F84" s="103"/>
      <c r="G84" s="18"/>
      <c r="H84" s="19"/>
      <c r="I84" s="20"/>
      <c r="J84" s="18"/>
      <c r="K84" s="19"/>
      <c r="L84" s="20"/>
      <c r="M84" s="18"/>
      <c r="N84" s="19"/>
      <c r="O84" s="20"/>
      <c r="P84" s="25" t="str">
        <f>IF([1]計算!Z25=0," ",[1]計算!Z25)</f>
        <v xml:space="preserve"> </v>
      </c>
      <c r="Q84" s="21" t="s">
        <v>22</v>
      </c>
    </row>
    <row r="85" spans="1:18" ht="17.25" hidden="1" customHeight="1">
      <c r="A85" s="89"/>
      <c r="B85" s="106"/>
      <c r="C85" s="95"/>
      <c r="D85" s="98"/>
      <c r="E85" s="26" t="str">
        <f>IF(ISERROR(VLOOKUP(6,[1]作成!$H$1037:$K$1101,3,FALSE))," ",VLOOKUP(6,[1]作成!$H$1037:$K$1101,3,FALSE))</f>
        <v xml:space="preserve"> </v>
      </c>
      <c r="F85" s="27" t="str">
        <f>IF(ISERROR(VLOOKUP(7,[1]作成!$H$1037:$K$1101,3,FALSE))," ",VLOOKUP(7,[1]作成!$H$1037:$K$1101,3,FALSE))</f>
        <v xml:space="preserve"> </v>
      </c>
      <c r="G85" s="28"/>
      <c r="H85" s="29"/>
      <c r="I85" s="31"/>
      <c r="J85" s="28"/>
      <c r="K85" s="29"/>
      <c r="L85" s="31"/>
      <c r="M85" s="28"/>
      <c r="N85" s="29"/>
      <c r="O85" s="31"/>
      <c r="P85" s="104" t="str">
        <f>IF([1]人数!I31=0," ",[1]人数!I31)</f>
        <v xml:space="preserve"> </v>
      </c>
      <c r="Q85" s="105"/>
    </row>
    <row r="86" spans="1:18" ht="17.25" hidden="1" customHeight="1">
      <c r="A86" s="87" t="str">
        <f>IF([1]人数!$F32=0," ",[1]人数!$F32)</f>
        <v xml:space="preserve"> </v>
      </c>
      <c r="B86" s="90" t="s">
        <v>19</v>
      </c>
      <c r="C86" s="93" t="str">
        <f>IF(ISERROR(VLOOKUP(1,[1]作成!$H$1102:$K$1156,3,FALSE))," ",VLOOKUP(1,[1]作成!$H$1102:$K$1156,3,FALSE))</f>
        <v xml:space="preserve"> </v>
      </c>
      <c r="D86" s="96" t="str">
        <f>IF(ISERROR(VLOOKUP(2,[1]作成!$H$1102:$K$1156,4,FALSE))," ",VLOOKUP(2,[1]作成!$H$1102:$K$1156,4,FALSE))</f>
        <v xml:space="preserve"> </v>
      </c>
      <c r="E86" s="99" t="str">
        <f>IF(ISERROR(VLOOKUP(3,[1]作成!$H$1102:$K$1156,3,FALSE))," ",VLOOKUP(3,[1]作成!$H$1102:$K$1156,3,FALSE))</f>
        <v xml:space="preserve"> </v>
      </c>
      <c r="F86" s="100"/>
      <c r="G86" s="13"/>
      <c r="H86" s="14"/>
      <c r="I86" s="15"/>
      <c r="J86" s="13"/>
      <c r="K86" s="14"/>
      <c r="L86" s="15"/>
      <c r="M86" s="13"/>
      <c r="N86" s="14"/>
      <c r="O86" s="15"/>
      <c r="P86" s="25" t="str">
        <f>IF([1]計算!U26=0," ",[1]計算!U26)</f>
        <v xml:space="preserve"> </v>
      </c>
      <c r="Q86" s="17" t="s">
        <v>20</v>
      </c>
    </row>
    <row r="87" spans="1:18" ht="17.25" hidden="1" customHeight="1">
      <c r="A87" s="88"/>
      <c r="B87" s="91"/>
      <c r="C87" s="94"/>
      <c r="D87" s="97"/>
      <c r="E87" s="102" t="str">
        <f>IF(ISERROR(VLOOKUP(4,[1]作成!$H$1102:$K$1156,3,FALSE))," ",VLOOKUP(4,[1]作成!$H$1102:$K$1156,3,FALSE))</f>
        <v xml:space="preserve"> </v>
      </c>
      <c r="F87" s="103"/>
      <c r="G87" s="18"/>
      <c r="H87" s="19"/>
      <c r="I87" s="20"/>
      <c r="J87" s="18"/>
      <c r="K87" s="19"/>
      <c r="L87" s="20"/>
      <c r="M87" s="18"/>
      <c r="N87" s="19"/>
      <c r="O87" s="20"/>
      <c r="P87" s="25" t="str">
        <f>IF([1]計算!X26=0," ",[1]計算!X26)</f>
        <v xml:space="preserve"> </v>
      </c>
      <c r="Q87" s="21" t="s">
        <v>22</v>
      </c>
    </row>
    <row r="88" spans="1:18" ht="17.25" hidden="1" customHeight="1">
      <c r="A88" s="88"/>
      <c r="B88" s="91"/>
      <c r="C88" s="94"/>
      <c r="D88" s="97"/>
      <c r="E88" s="102" t="str">
        <f>IF(ISERROR(VLOOKUP(5,[1]作成!$H$1102:$K$1156,3,FALSE))," ",VLOOKUP(5,[1]作成!$H$1102:$K$1156,3,FALSE))</f>
        <v xml:space="preserve"> </v>
      </c>
      <c r="F88" s="103"/>
      <c r="G88" s="18"/>
      <c r="H88" s="19"/>
      <c r="I88" s="20"/>
      <c r="J88" s="18"/>
      <c r="K88" s="19"/>
      <c r="L88" s="20"/>
      <c r="M88" s="18"/>
      <c r="N88" s="19"/>
      <c r="O88" s="20"/>
      <c r="P88" s="25" t="str">
        <f>IF([1]計算!Z26=0," ",[1]計算!Z26)</f>
        <v xml:space="preserve"> </v>
      </c>
      <c r="Q88" s="21" t="s">
        <v>22</v>
      </c>
    </row>
    <row r="89" spans="1:18" ht="17.25" hidden="1" customHeight="1">
      <c r="A89" s="89"/>
      <c r="B89" s="92"/>
      <c r="C89" s="95"/>
      <c r="D89" s="98"/>
      <c r="E89" s="24" t="str">
        <f>IF(ISERROR(VLOOKUP(6,[1]作成!$H$1102:$K$1156,3,FALSE))," ",VLOOKUP(6,[1]作成!$H$1102:$K$1156,3,FALSE))</f>
        <v xml:space="preserve"> </v>
      </c>
      <c r="F89" s="24" t="str">
        <f>IF(ISERROR(VLOOKUP(7,[1]作成!$H$1102:$K$1156,3,FALSE))," ",VLOOKUP(7,[1]作成!$H$1102:$K$1156,3,FALSE))</f>
        <v xml:space="preserve"> </v>
      </c>
      <c r="G89" s="28"/>
      <c r="H89" s="29"/>
      <c r="I89" s="31"/>
      <c r="J89" s="28"/>
      <c r="K89" s="29"/>
      <c r="L89" s="31"/>
      <c r="M89" s="28"/>
      <c r="N89" s="29"/>
      <c r="O89" s="31"/>
      <c r="P89" s="104" t="str">
        <f>IF([1]人数!I32=0," ",[1]人数!I32)</f>
        <v xml:space="preserve"> </v>
      </c>
      <c r="Q89" s="105"/>
    </row>
    <row r="90" spans="1:18" ht="17.25" hidden="1" customHeight="1">
      <c r="A90" s="87" t="str">
        <f>IF([1]人数!$F33=0," ",[1]人数!$F33)</f>
        <v xml:space="preserve"> </v>
      </c>
      <c r="B90" s="106" t="s">
        <v>23</v>
      </c>
      <c r="C90" s="93" t="str">
        <f>IF(ISERROR(VLOOKUP(1,[1]作成!$H$1157:$K$1211,3,FALSE))," ",VLOOKUP(1,[1]作成!$H$1157:$K$1211,3,FALSE))</f>
        <v xml:space="preserve"> </v>
      </c>
      <c r="D90" s="96" t="str">
        <f>IF(ISERROR(VLOOKUP(2,[1]作成!$H$1157:$K$1211,4,FALSE))," ",VLOOKUP(2,[1]作成!$H$1157:$K$1211,4,FALSE))</f>
        <v xml:space="preserve"> </v>
      </c>
      <c r="E90" s="99" t="str">
        <f>IF(ISERROR(VLOOKUP(3,[1]作成!$H$1157:$K$1211,3,FALSE))," ",VLOOKUP(3,[1]作成!$H$1157:$K$1211,3,FALSE))</f>
        <v xml:space="preserve"> </v>
      </c>
      <c r="F90" s="100"/>
      <c r="G90" s="13"/>
      <c r="H90" s="14"/>
      <c r="I90" s="15"/>
      <c r="J90" s="13"/>
      <c r="K90" s="14"/>
      <c r="L90" s="15"/>
      <c r="M90" s="13"/>
      <c r="N90" s="14"/>
      <c r="O90" s="15"/>
      <c r="P90" s="25" t="str">
        <f>IF([1]計算!U27=0," ",[1]計算!U27)</f>
        <v xml:space="preserve"> </v>
      </c>
      <c r="Q90" s="17" t="s">
        <v>20</v>
      </c>
    </row>
    <row r="91" spans="1:18" ht="17.25" hidden="1" customHeight="1">
      <c r="A91" s="88"/>
      <c r="B91" s="106"/>
      <c r="C91" s="94"/>
      <c r="D91" s="97"/>
      <c r="E91" s="102" t="str">
        <f>IF(ISERROR(VLOOKUP(4,[1]作成!$H$1157:$K$1211,3,FALSE))," ",VLOOKUP(4,[1]作成!$H$1157:$K$1211,3,FALSE))</f>
        <v xml:space="preserve"> </v>
      </c>
      <c r="F91" s="103"/>
      <c r="G91" s="18"/>
      <c r="H91" s="19"/>
      <c r="I91" s="20"/>
      <c r="J91" s="18"/>
      <c r="K91" s="19"/>
      <c r="L91" s="20"/>
      <c r="M91" s="18"/>
      <c r="N91" s="19"/>
      <c r="O91" s="20"/>
      <c r="P91" s="25" t="str">
        <f>IF([1]計算!X27=0," ",[1]計算!X27)</f>
        <v xml:space="preserve"> </v>
      </c>
      <c r="Q91" s="21" t="s">
        <v>22</v>
      </c>
    </row>
    <row r="92" spans="1:18" ht="17.25" hidden="1" customHeight="1">
      <c r="A92" s="88"/>
      <c r="B92" s="106"/>
      <c r="C92" s="94"/>
      <c r="D92" s="97"/>
      <c r="E92" s="102" t="str">
        <f>IF(ISERROR(VLOOKUP(5,[1]作成!$H$1157:$K$1211,3,FALSE))," ",VLOOKUP(5,[1]作成!$H$1157:$K$1211,3,FALSE))</f>
        <v xml:space="preserve"> </v>
      </c>
      <c r="F92" s="103"/>
      <c r="G92" s="18"/>
      <c r="H92" s="19"/>
      <c r="I92" s="20"/>
      <c r="J92" s="18"/>
      <c r="K92" s="19"/>
      <c r="L92" s="20"/>
      <c r="M92" s="18"/>
      <c r="N92" s="19"/>
      <c r="O92" s="20"/>
      <c r="P92" s="25" t="str">
        <f>IF([1]計算!Z27=0," ",[1]計算!Z27)</f>
        <v xml:space="preserve"> </v>
      </c>
      <c r="Q92" s="21" t="s">
        <v>22</v>
      </c>
    </row>
    <row r="93" spans="1:18" ht="17.25" hidden="1" customHeight="1">
      <c r="A93" s="89"/>
      <c r="B93" s="106"/>
      <c r="C93" s="95"/>
      <c r="D93" s="98"/>
      <c r="E93" s="26" t="str">
        <f>IF(ISERROR(VLOOKUP(6,[1]作成!$H$1157:$K$1211,3,FALSE))," ",VLOOKUP(6,[1]作成!$H$1157:$K$1211,3,FALSE))</f>
        <v xml:space="preserve"> </v>
      </c>
      <c r="F93" s="27" t="str">
        <f>IF(ISERROR(VLOOKUP(7,[1]作成!$H$1157:$K$1211,3,FALSE))," ",VLOOKUP(7,[1]作成!$H$1157:$K$1211,3,FALSE))</f>
        <v xml:space="preserve"> </v>
      </c>
      <c r="G93" s="28"/>
      <c r="H93" s="29"/>
      <c r="I93" s="31"/>
      <c r="J93" s="28"/>
      <c r="K93" s="29"/>
      <c r="L93" s="31"/>
      <c r="M93" s="28"/>
      <c r="N93" s="29"/>
      <c r="O93" s="31"/>
      <c r="P93" s="120" t="str">
        <f>IF([1]人数!I33=0," ",[1]人数!I33)</f>
        <v xml:space="preserve"> </v>
      </c>
      <c r="Q93" s="120"/>
    </row>
    <row r="94" spans="1:18" ht="17.25" hidden="1" customHeight="1">
      <c r="A94" s="87" t="str">
        <f>IF([1]人数!$F34=0," ",[1]人数!$F34)</f>
        <v xml:space="preserve"> </v>
      </c>
      <c r="B94" s="106" t="s">
        <v>46</v>
      </c>
      <c r="C94" s="93" t="str">
        <f>IF(ISERROR(VLOOKUP(1,[1]作成!$H$1212:$K$1266,3,FALSE))," ",VLOOKUP(1,[1]作成!$H$1212:$K$1266,3,FALSE))</f>
        <v xml:space="preserve"> </v>
      </c>
      <c r="D94" s="96" t="str">
        <f>IF(ISERROR(VLOOKUP(2,[1]作成!$H$1212:$K$1266,4,FALSE))," ",VLOOKUP(2,[1]作成!$H$1212:$K$1266,4,FALSE))</f>
        <v xml:space="preserve"> </v>
      </c>
      <c r="E94" s="99" t="str">
        <f>IF(ISERROR(VLOOKUP(3,[1]作成!$H$1212:$K$1266,3,FALSE))," ",VLOOKUP(3,[1]作成!$H$1212:$K$1266,3,FALSE))</f>
        <v xml:space="preserve"> </v>
      </c>
      <c r="F94" s="100"/>
      <c r="G94" s="13"/>
      <c r="H94" s="14"/>
      <c r="I94" s="15"/>
      <c r="J94" s="13"/>
      <c r="K94" s="14"/>
      <c r="L94" s="15"/>
      <c r="M94" s="13"/>
      <c r="N94" s="14"/>
      <c r="O94" s="15"/>
      <c r="P94" s="25" t="str">
        <f>IF([1]計算!U28=0," ",[1]計算!U28)</f>
        <v xml:space="preserve"> </v>
      </c>
      <c r="Q94" s="17" t="s">
        <v>20</v>
      </c>
    </row>
    <row r="95" spans="1:18" ht="17.25" hidden="1" customHeight="1">
      <c r="A95" s="88"/>
      <c r="B95" s="106"/>
      <c r="C95" s="94"/>
      <c r="D95" s="97"/>
      <c r="E95" s="102" t="str">
        <f>IF(ISERROR(VLOOKUP(4,[1]作成!$H$1212:$K$1266,3,FALSE))," ",VLOOKUP(4,[1]作成!$H$1212:$K$1266,3,FALSE))</f>
        <v xml:space="preserve"> </v>
      </c>
      <c r="F95" s="103"/>
      <c r="G95" s="18"/>
      <c r="H95" s="19"/>
      <c r="I95" s="20"/>
      <c r="J95" s="18"/>
      <c r="K95" s="19"/>
      <c r="L95" s="20"/>
      <c r="M95" s="18"/>
      <c r="N95" s="19"/>
      <c r="O95" s="20"/>
      <c r="P95" s="25" t="str">
        <f>IF([1]計算!X28=0," ",[1]計算!X28)</f>
        <v xml:space="preserve"> </v>
      </c>
      <c r="Q95" s="21" t="s">
        <v>22</v>
      </c>
    </row>
    <row r="96" spans="1:18" ht="17.25" hidden="1" customHeight="1">
      <c r="A96" s="88"/>
      <c r="B96" s="106"/>
      <c r="C96" s="94"/>
      <c r="D96" s="97"/>
      <c r="E96" s="102" t="str">
        <f>IF(ISERROR(VLOOKUP(5,[1]作成!$H$1212:$K$1266,3,FALSE))," ",VLOOKUP(5,[1]作成!$H$1212:$K$1266,3,FALSE))</f>
        <v xml:space="preserve"> </v>
      </c>
      <c r="F96" s="103"/>
      <c r="G96" s="18"/>
      <c r="H96" s="19"/>
      <c r="I96" s="20"/>
      <c r="J96" s="18"/>
      <c r="K96" s="19"/>
      <c r="L96" s="20"/>
      <c r="M96" s="18"/>
      <c r="N96" s="19"/>
      <c r="O96" s="20"/>
      <c r="P96" s="25" t="str">
        <f>IF([1]計算!Z28=0," ",[1]計算!Z28)</f>
        <v xml:space="preserve"> </v>
      </c>
      <c r="Q96" s="21" t="s">
        <v>22</v>
      </c>
    </row>
    <row r="97" spans="1:18" ht="17.25" hidden="1" customHeight="1">
      <c r="A97" s="89"/>
      <c r="B97" s="106"/>
      <c r="C97" s="95"/>
      <c r="D97" s="98"/>
      <c r="E97" s="26" t="str">
        <f>IF(ISERROR(VLOOKUP(6,[1]作成!$H$1212:$K$1266,3,FALSE))," ",VLOOKUP(6,[1]作成!$H$1212:$K$1266,3,FALSE))</f>
        <v xml:space="preserve"> </v>
      </c>
      <c r="F97" s="27" t="str">
        <f>IF(ISERROR(VLOOKUP(7,[1]作成!$H$1212:$K$1266,3,FALSE))," ",VLOOKUP(7,[1]作成!$H$1212:$K$1266,3,FALSE))</f>
        <v xml:space="preserve"> </v>
      </c>
      <c r="G97" s="28"/>
      <c r="H97" s="29"/>
      <c r="I97" s="31"/>
      <c r="J97" s="28"/>
      <c r="K97" s="29"/>
      <c r="L97" s="31"/>
      <c r="M97" s="28"/>
      <c r="N97" s="29"/>
      <c r="O97" s="31"/>
      <c r="P97" s="104" t="str">
        <f>IF([1]人数!I34=0," ",[1]人数!I34)</f>
        <v xml:space="preserve"> </v>
      </c>
      <c r="Q97" s="105"/>
    </row>
    <row r="98" spans="1:18" ht="17.25" hidden="1" customHeight="1">
      <c r="A98" s="87" t="str">
        <f>IF([1]人数!$F35=0," ",[1]人数!$F35)</f>
        <v xml:space="preserve"> </v>
      </c>
      <c r="B98" s="106" t="s">
        <v>61</v>
      </c>
      <c r="C98" s="93" t="str">
        <f>IF(ISERROR(VLOOKUP(1,[1]作成!$H$1267:$K$1321,3,FALSE))," ",VLOOKUP(1,[1]作成!$H$1267:$K$1321,3,FALSE))</f>
        <v xml:space="preserve"> </v>
      </c>
      <c r="D98" s="96" t="str">
        <f>IF(ISERROR(VLOOKUP(2,[1]作成!$H$1267:$K$1321,4,FALSE))," ",VLOOKUP(2,[1]作成!$H$1267:$K$1321,4,FALSE))</f>
        <v xml:space="preserve"> </v>
      </c>
      <c r="E98" s="99" t="str">
        <f>IF(ISERROR(VLOOKUP(3,[1]作成!$H$1267:$K$1321,3,FALSE))," ",VLOOKUP(3,[1]作成!$H$1267:$K$1321,3,FALSE))</f>
        <v xml:space="preserve"> </v>
      </c>
      <c r="F98" s="100"/>
      <c r="G98" s="13"/>
      <c r="H98" s="14"/>
      <c r="I98" s="15"/>
      <c r="J98" s="13"/>
      <c r="K98" s="14"/>
      <c r="L98" s="15"/>
      <c r="M98" s="13"/>
      <c r="N98" s="14"/>
      <c r="O98" s="15"/>
      <c r="P98" s="25" t="str">
        <f>IF([1]計算!U29=0," ",[1]計算!U29)</f>
        <v xml:space="preserve"> </v>
      </c>
      <c r="Q98" s="17" t="s">
        <v>20</v>
      </c>
    </row>
    <row r="99" spans="1:18" ht="17.25" hidden="1" customHeight="1">
      <c r="A99" s="88"/>
      <c r="B99" s="106"/>
      <c r="C99" s="94"/>
      <c r="D99" s="97"/>
      <c r="E99" s="102" t="str">
        <f>IF(ISERROR(VLOOKUP(4,[1]作成!$H$1267:$K$1321,3,FALSE))," ",VLOOKUP(4,[1]作成!$H$1267:$K$1321,3,FALSE))</f>
        <v xml:space="preserve"> </v>
      </c>
      <c r="F99" s="103"/>
      <c r="G99" s="18"/>
      <c r="H99" s="19"/>
      <c r="I99" s="20"/>
      <c r="J99" s="18"/>
      <c r="K99" s="19"/>
      <c r="L99" s="20"/>
      <c r="M99" s="18"/>
      <c r="N99" s="19"/>
      <c r="O99" s="20"/>
      <c r="P99" s="25" t="str">
        <f>IF([1]計算!X29=0," ",[1]計算!X29)</f>
        <v xml:space="preserve"> </v>
      </c>
      <c r="Q99" s="21" t="s">
        <v>22</v>
      </c>
    </row>
    <row r="100" spans="1:18" ht="17.25" hidden="1" customHeight="1">
      <c r="A100" s="88"/>
      <c r="B100" s="106"/>
      <c r="C100" s="94"/>
      <c r="D100" s="97"/>
      <c r="E100" s="102" t="str">
        <f>IF(ISERROR(VLOOKUP(5,[1]作成!$H$1267:$K$1321,3,FALSE))," ",VLOOKUP(5,[1]作成!$H$1267:$K$1321,3,FALSE))</f>
        <v xml:space="preserve"> </v>
      </c>
      <c r="F100" s="103"/>
      <c r="G100" s="18"/>
      <c r="H100" s="19"/>
      <c r="I100" s="20"/>
      <c r="J100" s="18"/>
      <c r="K100" s="19"/>
      <c r="L100" s="20"/>
      <c r="M100" s="18"/>
      <c r="N100" s="19"/>
      <c r="O100" s="20"/>
      <c r="P100" s="25" t="str">
        <f>IF([1]計算!Z29=0," ",[1]計算!Z29)</f>
        <v xml:space="preserve"> </v>
      </c>
      <c r="Q100" s="21" t="s">
        <v>22</v>
      </c>
    </row>
    <row r="101" spans="1:18" ht="17.25" hidden="1" customHeight="1">
      <c r="A101" s="89"/>
      <c r="B101" s="106"/>
      <c r="C101" s="95"/>
      <c r="D101" s="98"/>
      <c r="E101" s="26" t="str">
        <f>IF(ISERROR(VLOOKUP(6,[1]作成!$H$1267:$K$1321,3,FALSE))," ",VLOOKUP(6,[1]作成!$H$1267:$K$1321,3,FALSE))</f>
        <v xml:space="preserve"> </v>
      </c>
      <c r="F101" s="27" t="str">
        <f>IF(ISERROR(VLOOKUP(7,[1]作成!$H$1267:$K$1321,3,FALSE))," ",VLOOKUP(7,[1]作成!$H$1267:$K$1321,3,FALSE))</f>
        <v xml:space="preserve"> </v>
      </c>
      <c r="G101" s="28"/>
      <c r="H101" s="29"/>
      <c r="I101" s="31"/>
      <c r="J101" s="28"/>
      <c r="K101" s="29"/>
      <c r="L101" s="31"/>
      <c r="M101" s="28"/>
      <c r="N101" s="29"/>
      <c r="O101" s="31"/>
      <c r="P101" s="120" t="str">
        <f>IF([1]人数!I35=0," ",[1]人数!I35)</f>
        <v xml:space="preserve"> </v>
      </c>
      <c r="Q101" s="120"/>
    </row>
    <row r="102" spans="1:18" ht="17.25" hidden="1" customHeight="1">
      <c r="A102" s="87" t="str">
        <f>IF([1]人数!$F36=0," ",[1]人数!$F36)</f>
        <v xml:space="preserve"> </v>
      </c>
      <c r="B102" s="90" t="s">
        <v>76</v>
      </c>
      <c r="C102" s="93" t="str">
        <f>IF(ISERROR(VLOOKUP(1,[1]作成!$H$1322:$K$1376,3,FALSE))," ",VLOOKUP(1,[1]作成!$H$1322:$K$1376,3,FALSE))</f>
        <v xml:space="preserve"> </v>
      </c>
      <c r="D102" s="96" t="str">
        <f>IF(ISERROR(VLOOKUP(2,[1]作成!$H$1322:$K$1376,4,FALSE))," ",VLOOKUP(2,[1]作成!$H$1322:$K$1376,4,FALSE))</f>
        <v xml:space="preserve"> </v>
      </c>
      <c r="E102" s="99" t="str">
        <f>IF(ISERROR(VLOOKUP(3,[1]作成!$H$1322:$K$1376,3,FALSE))," ",VLOOKUP(3,[1]作成!$H$1322:$K$1376,3,FALSE))</f>
        <v xml:space="preserve"> </v>
      </c>
      <c r="F102" s="100"/>
      <c r="G102" s="39"/>
      <c r="H102" s="23"/>
      <c r="I102" s="22"/>
      <c r="J102" s="39"/>
      <c r="K102" s="23"/>
      <c r="L102" s="22"/>
      <c r="M102" s="39"/>
      <c r="N102" s="23"/>
      <c r="O102" s="22"/>
      <c r="P102" s="25" t="str">
        <f>IF([1]計算!U30=0," ",[1]計算!U30)</f>
        <v xml:space="preserve"> </v>
      </c>
      <c r="Q102" s="17" t="s">
        <v>20</v>
      </c>
    </row>
    <row r="103" spans="1:18" ht="17.25" hidden="1" customHeight="1">
      <c r="A103" s="88"/>
      <c r="B103" s="91"/>
      <c r="C103" s="94"/>
      <c r="D103" s="97"/>
      <c r="E103" s="102" t="str">
        <f>IF(ISERROR(VLOOKUP(4,[1]作成!$H$1322:$K$1376,3,FALSE))," ",VLOOKUP(4,[1]作成!$H$1322:$K$1376,3,FALSE))</f>
        <v xml:space="preserve"> </v>
      </c>
      <c r="F103" s="103"/>
      <c r="G103" s="39"/>
      <c r="H103" s="23"/>
      <c r="I103" s="22"/>
      <c r="J103" s="39"/>
      <c r="K103" s="23"/>
      <c r="L103" s="22"/>
      <c r="M103" s="39"/>
      <c r="N103" s="23"/>
      <c r="O103" s="22"/>
      <c r="P103" s="25" t="str">
        <f>IF([1]計算!X30=0," ",[1]計算!X30)</f>
        <v xml:space="preserve"> </v>
      </c>
      <c r="Q103" s="21" t="s">
        <v>22</v>
      </c>
    </row>
    <row r="104" spans="1:18" ht="17.25" hidden="1" customHeight="1">
      <c r="A104" s="88"/>
      <c r="B104" s="91"/>
      <c r="C104" s="94"/>
      <c r="D104" s="97"/>
      <c r="E104" s="102" t="str">
        <f>IF(ISERROR(VLOOKUP(5,[1]作成!$H$1322:$K$1376,3,FALSE))," ",VLOOKUP(5,[1]作成!$H$1322:$K$1376,3,FALSE))</f>
        <v xml:space="preserve"> </v>
      </c>
      <c r="F104" s="103"/>
      <c r="G104" s="39"/>
      <c r="H104" s="23"/>
      <c r="I104" s="22"/>
      <c r="J104" s="39"/>
      <c r="K104" s="23"/>
      <c r="L104" s="22"/>
      <c r="M104" s="39"/>
      <c r="N104" s="23"/>
      <c r="O104" s="22"/>
      <c r="P104" s="25" t="str">
        <f>IF([1]計算!Z30=0," ",[1]計算!Z30)</f>
        <v xml:space="preserve"> </v>
      </c>
      <c r="Q104" s="21" t="s">
        <v>22</v>
      </c>
    </row>
    <row r="105" spans="1:18" ht="17.25" hidden="1" customHeight="1">
      <c r="A105" s="89"/>
      <c r="B105" s="92"/>
      <c r="C105" s="95"/>
      <c r="D105" s="98"/>
      <c r="E105" s="26" t="str">
        <f>IF(ISERROR(VLOOKUP(6,[1]作成!$H$1322:$K$1376,3,FALSE))," ",VLOOKUP(6,[1]作成!$H$1322:$K$1376,3,FALSE))</f>
        <v xml:space="preserve"> </v>
      </c>
      <c r="F105" s="27" t="str">
        <f>IF(ISERROR(VLOOKUP(7,[1]作成!$H$1322:$K$1376,3,FALSE))," ",VLOOKUP(7,[1]作成!$H$1322:$K$1376,3,FALSE))</f>
        <v xml:space="preserve"> </v>
      </c>
      <c r="G105" s="40"/>
      <c r="H105" s="30"/>
      <c r="I105" s="32"/>
      <c r="J105" s="40"/>
      <c r="K105" s="30"/>
      <c r="L105" s="32"/>
      <c r="M105" s="40"/>
      <c r="N105" s="30"/>
      <c r="O105" s="32"/>
      <c r="P105" s="120" t="str">
        <f>IF([1]人数!I36=0," ",[1]人数!I36)</f>
        <v xml:space="preserve"> </v>
      </c>
      <c r="Q105" s="120"/>
    </row>
    <row r="106" spans="1:18" ht="17.25" hidden="1" customHeight="1">
      <c r="A106" s="87" t="str">
        <f>IF([1]人数!$F37=0," ",[1]人数!$F37)</f>
        <v xml:space="preserve"> </v>
      </c>
      <c r="B106" s="90" t="s">
        <v>19</v>
      </c>
      <c r="C106" s="93" t="str">
        <f>IF(ISERROR(VLOOKUP(1,[1]作成!$H$1331:$K$1377,3,FALSE))," ",VLOOKUP(1,[1]作成!$H$1331:$K$1377,3,FALSE))</f>
        <v xml:space="preserve"> </v>
      </c>
      <c r="D106" s="96" t="str">
        <f>IF(ISERROR(VLOOKUP(2,[1]作成!$H$1377:$K$1431,4,FALSE))," ",VLOOKUP(2,[1]作成!$H$1377:$K$1431,4,FALSE))</f>
        <v xml:space="preserve"> </v>
      </c>
      <c r="E106" s="99" t="str">
        <f>IF(ISERROR(VLOOKUP(3,[1]作成!$H$1331:$K$1377,3,FALSE))," ",VLOOKUP(3,[1]作成!$H$1331:$K$1377,3,FALSE))</f>
        <v xml:space="preserve"> </v>
      </c>
      <c r="F106" s="100"/>
      <c r="G106" s="41"/>
      <c r="H106" s="42"/>
      <c r="I106" s="33"/>
      <c r="J106" s="41"/>
      <c r="K106" s="42"/>
      <c r="L106" s="33"/>
      <c r="M106" s="41"/>
      <c r="N106" s="42"/>
      <c r="O106" s="33"/>
      <c r="P106" s="25" t="str">
        <f>IF([1]計算!U31=0," ",[1]計算!U31)</f>
        <v xml:space="preserve"> </v>
      </c>
      <c r="Q106" s="17" t="s">
        <v>20</v>
      </c>
    </row>
    <row r="107" spans="1:18" ht="17.25" hidden="1" customHeight="1">
      <c r="A107" s="88"/>
      <c r="B107" s="91"/>
      <c r="C107" s="94"/>
      <c r="D107" s="97"/>
      <c r="E107" s="102" t="str">
        <f>IF(ISERROR(VLOOKUP(4,[1]作成!$H$1331:$K$1377,3,FALSE))," ",VLOOKUP(4,[1]作成!$H$1331:$K$1377,3,FALSE))</f>
        <v xml:space="preserve"> </v>
      </c>
      <c r="F107" s="103"/>
      <c r="G107" s="39"/>
      <c r="H107" s="23"/>
      <c r="I107" s="22"/>
      <c r="J107" s="39"/>
      <c r="K107" s="23"/>
      <c r="L107" s="22"/>
      <c r="M107" s="39"/>
      <c r="N107" s="23"/>
      <c r="O107" s="22"/>
      <c r="P107" s="25" t="str">
        <f>IF([1]計算!X31=0," ",[1]計算!X31)</f>
        <v xml:space="preserve"> </v>
      </c>
      <c r="Q107" s="21" t="s">
        <v>22</v>
      </c>
    </row>
    <row r="108" spans="1:18" ht="17.25" hidden="1" customHeight="1">
      <c r="A108" s="88"/>
      <c r="B108" s="91"/>
      <c r="C108" s="94"/>
      <c r="D108" s="97"/>
      <c r="E108" s="102" t="str">
        <f>IF(ISERROR(VLOOKUP(5,[1]作成!$H$1331:$K$1377,3,FALSE))," ",VLOOKUP(5,[1]作成!$H$1331:$K$1377,3,FALSE))</f>
        <v xml:space="preserve"> </v>
      </c>
      <c r="F108" s="103"/>
      <c r="G108" s="39"/>
      <c r="H108" s="23"/>
      <c r="I108" s="22"/>
      <c r="J108" s="39"/>
      <c r="K108" s="23"/>
      <c r="L108" s="22"/>
      <c r="M108" s="39"/>
      <c r="N108" s="23"/>
      <c r="O108" s="22"/>
      <c r="P108" s="25" t="str">
        <f>IF([1]計算!Z31=0," ",[1]計算!Z31)</f>
        <v xml:space="preserve"> </v>
      </c>
      <c r="Q108" s="21" t="s">
        <v>22</v>
      </c>
    </row>
    <row r="109" spans="1:18" ht="17.25" hidden="1" customHeight="1">
      <c r="A109" s="89"/>
      <c r="B109" s="92"/>
      <c r="C109" s="95"/>
      <c r="D109" s="98"/>
      <c r="E109" s="26" t="str">
        <f>IF(ISERROR(VLOOKUP(6,[1]作成!$H$1331:$K$1377,3,FALSE))," ",VLOOKUP(6,[1]作成!$H$1331:$K$1377,3,FALSE))</f>
        <v xml:space="preserve"> </v>
      </c>
      <c r="F109" s="27" t="str">
        <f>IF(ISERROR(VLOOKUP(7,[1]作成!$H$1331:$K$1377,3,FALSE))," ",VLOOKUP(7,[1]作成!$H$1331:$K$1377,3,FALSE))</f>
        <v xml:space="preserve"> </v>
      </c>
      <c r="G109" s="40"/>
      <c r="H109" s="30"/>
      <c r="I109" s="32"/>
      <c r="J109" s="40"/>
      <c r="K109" s="30"/>
      <c r="L109" s="32"/>
      <c r="M109" s="40"/>
      <c r="N109" s="30"/>
      <c r="O109" s="32"/>
      <c r="P109" s="120" t="str">
        <f>IF([1]人数!I37=0," ",[1]人数!I37)</f>
        <v xml:space="preserve"> </v>
      </c>
      <c r="Q109" s="120"/>
    </row>
    <row r="110" spans="1:18" ht="18.75" customHeight="1">
      <c r="A110" s="9"/>
      <c r="B110" s="9"/>
      <c r="C110" s="43"/>
      <c r="D110" s="9"/>
      <c r="E110" s="9"/>
      <c r="F110" s="9"/>
      <c r="P110" s="9"/>
      <c r="Q110" s="9"/>
      <c r="R110" s="9" t="s">
        <v>1</v>
      </c>
    </row>
    <row r="111" spans="1:18" ht="18.75" customHeight="1">
      <c r="A111" s="9"/>
      <c r="B111" s="9"/>
      <c r="C111" s="43"/>
      <c r="D111" s="9"/>
      <c r="E111" s="9"/>
      <c r="F111" s="9"/>
      <c r="L111" s="8"/>
      <c r="M111" s="8"/>
      <c r="N111" s="8"/>
      <c r="P111" s="9"/>
      <c r="Q111" s="9"/>
      <c r="R111" s="9" t="s">
        <v>1</v>
      </c>
    </row>
    <row r="112" spans="1:18" ht="18.75" customHeight="1">
      <c r="A112" s="9"/>
      <c r="B112" s="9"/>
      <c r="C112" s="43"/>
      <c r="D112" s="9"/>
      <c r="E112" s="9"/>
      <c r="F112" s="9"/>
      <c r="P112" s="9"/>
      <c r="Q112" s="9"/>
      <c r="R112" s="9" t="s">
        <v>1</v>
      </c>
    </row>
    <row r="113" spans="1:18" ht="18.75" customHeight="1">
      <c r="A113" s="9"/>
      <c r="B113" s="9"/>
      <c r="C113" s="43"/>
      <c r="D113" s="9"/>
      <c r="E113" s="9"/>
      <c r="F113" s="9"/>
      <c r="L113" s="8" t="s">
        <v>170</v>
      </c>
      <c r="P113" s="9"/>
      <c r="Q113" s="9"/>
      <c r="R113" s="9" t="s">
        <v>1</v>
      </c>
    </row>
    <row r="114" spans="1:18" ht="18.75" customHeight="1">
      <c r="A114" s="9"/>
      <c r="B114" s="9"/>
      <c r="C114" s="43"/>
      <c r="D114" s="9"/>
      <c r="E114" s="9"/>
      <c r="F114" s="9"/>
      <c r="P114" s="9"/>
      <c r="Q114" s="9"/>
      <c r="R114" s="9" t="s">
        <v>1</v>
      </c>
    </row>
    <row r="115" spans="1:18" ht="18.75" customHeight="1">
      <c r="A115" s="9"/>
      <c r="B115" s="9"/>
      <c r="C115" s="43"/>
      <c r="D115" s="9"/>
      <c r="E115" s="9"/>
      <c r="F115" s="9"/>
      <c r="P115" s="9"/>
      <c r="Q115" s="9"/>
      <c r="R115" s="9" t="s">
        <v>1</v>
      </c>
    </row>
    <row r="116" spans="1:18" ht="18.75" customHeight="1">
      <c r="A116" s="9"/>
      <c r="B116" s="9"/>
      <c r="C116" s="43"/>
      <c r="D116" s="9"/>
      <c r="E116" s="9"/>
      <c r="F116" s="9"/>
      <c r="P116" s="9"/>
      <c r="Q116" s="9"/>
      <c r="R116" s="9" t="s">
        <v>1</v>
      </c>
    </row>
    <row r="117" spans="1:18" ht="18.75" hidden="1" customHeight="1">
      <c r="A117" s="9"/>
      <c r="B117" s="9"/>
      <c r="C117" s="43"/>
      <c r="D117" s="9"/>
      <c r="E117" s="9"/>
      <c r="F117" s="9"/>
      <c r="P117" s="9"/>
      <c r="Q117" s="9"/>
    </row>
    <row r="118" spans="1:18" ht="18.75" hidden="1" customHeight="1">
      <c r="A118" s="9"/>
      <c r="B118" s="9"/>
      <c r="C118" s="43"/>
      <c r="D118" s="9"/>
      <c r="E118" s="9"/>
      <c r="F118" s="9"/>
      <c r="P118" s="9"/>
      <c r="Q118" s="9"/>
    </row>
    <row r="119" spans="1:18" ht="15.95" hidden="1" customHeight="1">
      <c r="A119" s="9"/>
      <c r="B119" s="9"/>
      <c r="C119" s="43"/>
      <c r="D119" s="9"/>
      <c r="E119" s="9"/>
      <c r="F119" s="9"/>
      <c r="P119" s="9"/>
      <c r="Q119" s="9"/>
    </row>
    <row r="120" spans="1:18" ht="15.95" hidden="1" customHeight="1">
      <c r="A120" s="9"/>
      <c r="B120" s="9"/>
      <c r="C120" s="43"/>
      <c r="D120" s="9"/>
      <c r="E120" s="9"/>
      <c r="F120" s="9"/>
      <c r="P120" s="9"/>
      <c r="Q120" s="9"/>
    </row>
    <row r="121" spans="1:18" ht="15.95" hidden="1" customHeight="1">
      <c r="A121" s="9"/>
      <c r="B121" s="9"/>
      <c r="C121" s="43"/>
      <c r="D121" s="9"/>
      <c r="E121" s="9"/>
      <c r="F121" s="9"/>
      <c r="P121" s="9"/>
      <c r="Q121" s="9"/>
    </row>
    <row r="122" spans="1:18" ht="15.95" hidden="1" customHeight="1">
      <c r="A122" s="9"/>
      <c r="B122" s="9"/>
      <c r="C122" s="43"/>
      <c r="D122" s="9"/>
      <c r="E122" s="9"/>
      <c r="F122" s="9"/>
      <c r="P122" s="9"/>
      <c r="Q122" s="9"/>
    </row>
    <row r="123" spans="1:18" ht="15.95" hidden="1" customHeight="1">
      <c r="A123" s="9"/>
      <c r="B123" s="9"/>
      <c r="C123" s="43"/>
      <c r="D123" s="9"/>
      <c r="E123" s="9"/>
      <c r="F123" s="9"/>
      <c r="P123" s="9"/>
      <c r="Q123" s="9"/>
    </row>
    <row r="124" spans="1:18" ht="15.95" hidden="1" customHeight="1">
      <c r="A124" s="9"/>
      <c r="B124" s="9"/>
      <c r="C124" s="43"/>
      <c r="D124" s="9"/>
      <c r="E124" s="9"/>
      <c r="F124" s="9"/>
      <c r="P124" s="9"/>
      <c r="Q124" s="9"/>
    </row>
    <row r="125" spans="1:18" ht="15.95" hidden="1" customHeight="1">
      <c r="A125" s="9"/>
      <c r="B125" s="9"/>
      <c r="C125" s="43"/>
      <c r="D125" s="9"/>
      <c r="E125" s="9"/>
      <c r="F125" s="9"/>
      <c r="P125" s="9"/>
      <c r="Q125" s="9"/>
    </row>
    <row r="126" spans="1:18" ht="15.95" hidden="1" customHeight="1">
      <c r="A126" s="9"/>
      <c r="B126" s="9"/>
      <c r="C126" s="43"/>
      <c r="D126" s="9"/>
      <c r="E126" s="9"/>
      <c r="F126" s="9"/>
      <c r="P126" s="9"/>
      <c r="Q126" s="9"/>
    </row>
    <row r="127" spans="1:18" ht="15.95" hidden="1" customHeight="1">
      <c r="A127" s="9"/>
      <c r="B127" s="9"/>
      <c r="C127" s="43"/>
      <c r="D127" s="9"/>
      <c r="E127" s="9"/>
      <c r="F127" s="9"/>
      <c r="P127" s="9"/>
      <c r="Q127" s="9"/>
    </row>
    <row r="128" spans="1:18" ht="15.95" hidden="1" customHeight="1">
      <c r="A128" s="9"/>
      <c r="B128" s="9"/>
      <c r="C128" s="43"/>
      <c r="D128" s="9"/>
      <c r="E128" s="9"/>
      <c r="F128" s="9"/>
      <c r="P128" s="9"/>
      <c r="Q128" s="9"/>
    </row>
    <row r="129" spans="1:17" ht="15.95" hidden="1" customHeight="1">
      <c r="A129" s="9"/>
      <c r="B129" s="9"/>
      <c r="C129" s="43"/>
      <c r="D129" s="9"/>
      <c r="E129" s="9"/>
      <c r="F129" s="9"/>
      <c r="P129" s="9"/>
      <c r="Q129" s="9"/>
    </row>
    <row r="130" spans="1:17" ht="15.95" hidden="1" customHeight="1">
      <c r="A130" s="9"/>
      <c r="B130" s="9"/>
      <c r="C130" s="43"/>
      <c r="D130" s="9"/>
      <c r="E130" s="9"/>
      <c r="F130" s="9"/>
      <c r="P130" s="9"/>
      <c r="Q130" s="9"/>
    </row>
    <row r="131" spans="1:17" ht="15.95" hidden="1" customHeight="1">
      <c r="A131" s="9"/>
      <c r="B131" s="9"/>
      <c r="C131" s="43"/>
      <c r="D131" s="9"/>
      <c r="E131" s="9"/>
      <c r="F131" s="9"/>
      <c r="P131" s="9"/>
      <c r="Q131" s="9"/>
    </row>
    <row r="132" spans="1:17"/>
    <row r="133" spans="1:17"/>
  </sheetData>
  <sheetProtection autoFilter="0"/>
  <autoFilter ref="R1:R131">
    <filterColumn colId="0">
      <customFilters>
        <customFilter operator="notEqual" val=" "/>
      </customFilters>
    </filterColumn>
  </autoFilter>
  <mergeCells count="226">
    <mergeCell ref="P109:Q109"/>
    <mergeCell ref="E33:F33"/>
    <mergeCell ref="A106:A109"/>
    <mergeCell ref="B106:B109"/>
    <mergeCell ref="C106:C109"/>
    <mergeCell ref="D106:D109"/>
    <mergeCell ref="E106:F106"/>
    <mergeCell ref="E107:F107"/>
    <mergeCell ref="E108:F108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  <mergeCell ref="B98:B101"/>
    <mergeCell ref="C98:C101"/>
    <mergeCell ref="D98:D101"/>
    <mergeCell ref="E98:F98"/>
    <mergeCell ref="E99:F99"/>
    <mergeCell ref="E100:F100"/>
    <mergeCell ref="P93:Q93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B90:B93"/>
    <mergeCell ref="C90:C93"/>
    <mergeCell ref="D90:D93"/>
    <mergeCell ref="E90:F90"/>
    <mergeCell ref="E91:F91"/>
    <mergeCell ref="E92:F92"/>
    <mergeCell ref="P85:Q85"/>
    <mergeCell ref="A86:A89"/>
    <mergeCell ref="B86:B89"/>
    <mergeCell ref="C86:C89"/>
    <mergeCell ref="D86:D89"/>
    <mergeCell ref="E86:F86"/>
    <mergeCell ref="E87:F87"/>
    <mergeCell ref="E88:F88"/>
    <mergeCell ref="P89:Q89"/>
    <mergeCell ref="A82:A85"/>
    <mergeCell ref="B82:B85"/>
    <mergeCell ref="C82:C85"/>
    <mergeCell ref="D82:D85"/>
    <mergeCell ref="E82:F82"/>
    <mergeCell ref="E83:F83"/>
    <mergeCell ref="E84:F84"/>
    <mergeCell ref="P77:Q77"/>
    <mergeCell ref="A78:A81"/>
    <mergeCell ref="B78:B81"/>
    <mergeCell ref="C78:C81"/>
    <mergeCell ref="D78:D81"/>
    <mergeCell ref="E78:F78"/>
    <mergeCell ref="E79:F79"/>
    <mergeCell ref="E80:F80"/>
    <mergeCell ref="P81:Q81"/>
    <mergeCell ref="A74:A77"/>
    <mergeCell ref="B74:B77"/>
    <mergeCell ref="C74:C77"/>
    <mergeCell ref="D74:D77"/>
    <mergeCell ref="E74:F74"/>
    <mergeCell ref="E75:F75"/>
    <mergeCell ref="E76:F76"/>
    <mergeCell ref="P69:Q69"/>
    <mergeCell ref="A70:A73"/>
    <mergeCell ref="B70:B73"/>
    <mergeCell ref="C70:C73"/>
    <mergeCell ref="D70:D73"/>
    <mergeCell ref="E70:F70"/>
    <mergeCell ref="E71:F71"/>
    <mergeCell ref="E72:F72"/>
    <mergeCell ref="P73:Q73"/>
    <mergeCell ref="A66:A69"/>
    <mergeCell ref="B66:B69"/>
    <mergeCell ref="C66:C69"/>
    <mergeCell ref="D66:D69"/>
    <mergeCell ref="E66:F66"/>
    <mergeCell ref="E67:F67"/>
    <mergeCell ref="E68:F68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58:B61"/>
    <mergeCell ref="C58:C61"/>
    <mergeCell ref="D58:D61"/>
    <mergeCell ref="E58:F58"/>
    <mergeCell ref="E59:F59"/>
    <mergeCell ref="E60:F60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50:B53"/>
    <mergeCell ref="C50:C53"/>
    <mergeCell ref="D50:D53"/>
    <mergeCell ref="E50:F50"/>
    <mergeCell ref="E51:F51"/>
    <mergeCell ref="E52:F52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42:B45"/>
    <mergeCell ref="C42:C45"/>
    <mergeCell ref="D42:D45"/>
    <mergeCell ref="E42:F42"/>
    <mergeCell ref="E43:F43"/>
    <mergeCell ref="E44:F44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A34:A37"/>
    <mergeCell ref="B34:B37"/>
    <mergeCell ref="C34:C37"/>
    <mergeCell ref="D34:D37"/>
    <mergeCell ref="E34:F34"/>
    <mergeCell ref="E35:F35"/>
    <mergeCell ref="E36:F36"/>
    <mergeCell ref="P29:Q29"/>
    <mergeCell ref="A30:A33"/>
    <mergeCell ref="B30:B33"/>
    <mergeCell ref="C30:C33"/>
    <mergeCell ref="D30:D33"/>
    <mergeCell ref="E30:F30"/>
    <mergeCell ref="E31:F31"/>
    <mergeCell ref="E32:F32"/>
    <mergeCell ref="P33:Q33"/>
    <mergeCell ref="A26:A29"/>
    <mergeCell ref="B26:B29"/>
    <mergeCell ref="C26:C29"/>
    <mergeCell ref="D26:D29"/>
    <mergeCell ref="E26:F26"/>
    <mergeCell ref="E27:F27"/>
    <mergeCell ref="E28:F28"/>
    <mergeCell ref="E12:F12"/>
    <mergeCell ref="P21:Q21"/>
    <mergeCell ref="A22:A25"/>
    <mergeCell ref="B22:B25"/>
    <mergeCell ref="C22:C25"/>
    <mergeCell ref="D22:D25"/>
    <mergeCell ref="E22:F22"/>
    <mergeCell ref="E23:F23"/>
    <mergeCell ref="E24:F24"/>
    <mergeCell ref="P25:Q25"/>
    <mergeCell ref="A18:A21"/>
    <mergeCell ref="B18:B21"/>
    <mergeCell ref="C18:C21"/>
    <mergeCell ref="D18:D21"/>
    <mergeCell ref="E18:F18"/>
    <mergeCell ref="E19:F19"/>
    <mergeCell ref="E20:F20"/>
    <mergeCell ref="A6:A9"/>
    <mergeCell ref="B6:B9"/>
    <mergeCell ref="C6:C9"/>
    <mergeCell ref="D6:D9"/>
    <mergeCell ref="E6:F6"/>
    <mergeCell ref="S6:S17"/>
    <mergeCell ref="E7:F7"/>
    <mergeCell ref="E8:F8"/>
    <mergeCell ref="P9:Q9"/>
    <mergeCell ref="A10:A13"/>
    <mergeCell ref="P13:Q13"/>
    <mergeCell ref="A14:A17"/>
    <mergeCell ref="B14:B17"/>
    <mergeCell ref="C14:C17"/>
    <mergeCell ref="D14:D17"/>
    <mergeCell ref="E14:F14"/>
    <mergeCell ref="E15:F15"/>
    <mergeCell ref="E16:F16"/>
    <mergeCell ref="P17:Q17"/>
    <mergeCell ref="B10:B13"/>
    <mergeCell ref="C10:C13"/>
    <mergeCell ref="D10:D13"/>
    <mergeCell ref="E10:F10"/>
    <mergeCell ref="E11:F11"/>
    <mergeCell ref="A2:A5"/>
    <mergeCell ref="B2:B5"/>
    <mergeCell ref="C2:F3"/>
    <mergeCell ref="G2:I3"/>
    <mergeCell ref="J2:L3"/>
    <mergeCell ref="M2:O3"/>
    <mergeCell ref="P2:Q2"/>
    <mergeCell ref="P3:Q3"/>
    <mergeCell ref="C4:C5"/>
    <mergeCell ref="D4:D5"/>
    <mergeCell ref="E4:F5"/>
    <mergeCell ref="G4:I5"/>
    <mergeCell ref="J4:L5"/>
    <mergeCell ref="M4:O5"/>
    <mergeCell ref="P4:Q4"/>
    <mergeCell ref="P5:Q5"/>
  </mergeCells>
  <phoneticPr fontId="3"/>
  <pageMargins left="0.70866141732283472" right="0.31496062992125984" top="0.55118110236220474" bottom="0.35433070866141736" header="0.31496062992125984" footer="0.31496062992125984"/>
  <pageSetup paperSize="9" scale="53" fitToHeight="0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E43C70"/>
    <pageSetUpPr fitToPage="1"/>
  </sheetPr>
  <dimension ref="A1:S133"/>
  <sheetViews>
    <sheetView view="pageBreakPreview" zoomScale="60" zoomScaleNormal="100" workbookViewId="0">
      <selection activeCell="E67" sqref="E67:F67"/>
    </sheetView>
  </sheetViews>
  <sheetFormatPr defaultColWidth="0" defaultRowHeight="13.5" customHeight="1" zeroHeight="1"/>
  <cols>
    <col min="1" max="1" width="5.75" style="1" customWidth="1"/>
    <col min="2" max="2" width="3" style="1" customWidth="1"/>
    <col min="3" max="3" width="17.75" style="44" customWidth="1"/>
    <col min="4" max="4" width="4.375" style="1" customWidth="1"/>
    <col min="5" max="6" width="17.75" style="1" customWidth="1"/>
    <col min="7" max="15" width="10.625" style="9" customWidth="1"/>
    <col min="16" max="16" width="11.5" style="1" customWidth="1"/>
    <col min="17" max="17" width="3.5" style="1" customWidth="1"/>
    <col min="18" max="18" width="3.5" style="9" customWidth="1"/>
    <col min="19" max="19" width="8.75" style="1" customWidth="1"/>
    <col min="20" max="16384" width="8.75" style="1" hidden="1"/>
  </cols>
  <sheetData>
    <row r="1" spans="1:19" ht="69" customHeight="1">
      <c r="B1" s="2"/>
      <c r="C1" s="3"/>
      <c r="D1" s="4"/>
      <c r="E1" s="5">
        <f>[1]作成!B1</f>
        <v>1</v>
      </c>
      <c r="F1" s="6" t="s">
        <v>0</v>
      </c>
      <c r="G1" s="7"/>
      <c r="H1" s="7"/>
      <c r="I1" s="8"/>
      <c r="O1" s="10"/>
      <c r="P1" s="11" t="s">
        <v>171</v>
      </c>
      <c r="Q1" s="12"/>
      <c r="R1" s="9" t="s">
        <v>1</v>
      </c>
    </row>
    <row r="2" spans="1:19" ht="15" customHeight="1">
      <c r="A2" s="45" t="s">
        <v>2</v>
      </c>
      <c r="B2" s="45" t="s">
        <v>3</v>
      </c>
      <c r="C2" s="48" t="s">
        <v>4</v>
      </c>
      <c r="D2" s="49"/>
      <c r="E2" s="49"/>
      <c r="F2" s="50"/>
      <c r="G2" s="54" t="s">
        <v>5</v>
      </c>
      <c r="H2" s="55"/>
      <c r="I2" s="56"/>
      <c r="J2" s="54" t="s">
        <v>6</v>
      </c>
      <c r="K2" s="55"/>
      <c r="L2" s="56"/>
      <c r="M2" s="54" t="s">
        <v>7</v>
      </c>
      <c r="N2" s="55"/>
      <c r="O2" s="56"/>
      <c r="P2" s="60" t="s">
        <v>8</v>
      </c>
      <c r="Q2" s="60"/>
      <c r="R2" s="9" t="s">
        <v>9</v>
      </c>
    </row>
    <row r="3" spans="1:19" ht="15" customHeight="1">
      <c r="A3" s="46"/>
      <c r="B3" s="46"/>
      <c r="C3" s="51"/>
      <c r="D3" s="52"/>
      <c r="E3" s="52"/>
      <c r="F3" s="53"/>
      <c r="G3" s="57"/>
      <c r="H3" s="58"/>
      <c r="I3" s="59"/>
      <c r="J3" s="57"/>
      <c r="K3" s="58"/>
      <c r="L3" s="59"/>
      <c r="M3" s="57"/>
      <c r="N3" s="58"/>
      <c r="O3" s="59"/>
      <c r="P3" s="60" t="s">
        <v>10</v>
      </c>
      <c r="Q3" s="60"/>
      <c r="R3" s="9" t="s">
        <v>9</v>
      </c>
    </row>
    <row r="4" spans="1:19" ht="15" customHeight="1">
      <c r="A4" s="46"/>
      <c r="B4" s="46"/>
      <c r="C4" s="61" t="s">
        <v>11</v>
      </c>
      <c r="D4" s="63" t="s">
        <v>12</v>
      </c>
      <c r="E4" s="65" t="s">
        <v>13</v>
      </c>
      <c r="F4" s="66"/>
      <c r="G4" s="69" t="s">
        <v>14</v>
      </c>
      <c r="H4" s="70"/>
      <c r="I4" s="71"/>
      <c r="J4" s="75" t="s">
        <v>15</v>
      </c>
      <c r="K4" s="76"/>
      <c r="L4" s="77"/>
      <c r="M4" s="81" t="s">
        <v>16</v>
      </c>
      <c r="N4" s="82"/>
      <c r="O4" s="83"/>
      <c r="P4" s="60" t="s">
        <v>17</v>
      </c>
      <c r="Q4" s="60"/>
      <c r="R4" s="9" t="s">
        <v>9</v>
      </c>
    </row>
    <row r="5" spans="1:19" ht="15" customHeight="1">
      <c r="A5" s="47"/>
      <c r="B5" s="47"/>
      <c r="C5" s="62"/>
      <c r="D5" s="64"/>
      <c r="E5" s="67"/>
      <c r="F5" s="68"/>
      <c r="G5" s="72"/>
      <c r="H5" s="73"/>
      <c r="I5" s="74"/>
      <c r="J5" s="78"/>
      <c r="K5" s="79"/>
      <c r="L5" s="80"/>
      <c r="M5" s="84"/>
      <c r="N5" s="85"/>
      <c r="O5" s="86"/>
      <c r="P5" s="60" t="s">
        <v>18</v>
      </c>
      <c r="Q5" s="60"/>
      <c r="R5" s="9" t="s">
        <v>1</v>
      </c>
    </row>
    <row r="6" spans="1:19" ht="17.25" hidden="1" customHeight="1">
      <c r="A6" s="87" t="str">
        <f>IF([1]人数!$F12=0," ",[1]人数!$F12)</f>
        <v xml:space="preserve"> </v>
      </c>
      <c r="B6" s="90" t="s">
        <v>19</v>
      </c>
      <c r="C6" s="93" t="str">
        <f>IF(ISERROR(VLOOKUP(1,[1]作成!$H$2:$K$56,3,FALSE))," ",VLOOKUP(1,[1]作成!$H$2:$K$56,3,FALSE))</f>
        <v xml:space="preserve"> </v>
      </c>
      <c r="D6" s="96" t="str">
        <f>IF(ISERROR(VLOOKUP(2,[1]作成!$H$2:$K$56,4,FALSE))," ",VLOOKUP(2,[1]作成!$H$2:$K$56,4,FALSE))</f>
        <v xml:space="preserve"> </v>
      </c>
      <c r="E6" s="99" t="str">
        <f>IF(ISERROR(VLOOKUP(3,[1]作成!$H$2:$K$56,3,FALSE))," ",VLOOKUP(3,[1]作成!$H$2:$K$56,3,FALSE))</f>
        <v xml:space="preserve"> </v>
      </c>
      <c r="F6" s="100"/>
      <c r="G6" s="13"/>
      <c r="H6" s="14"/>
      <c r="I6" s="15"/>
      <c r="J6" s="13"/>
      <c r="K6" s="14"/>
      <c r="L6" s="15"/>
      <c r="M6" s="14"/>
      <c r="N6" s="14"/>
      <c r="O6" s="14"/>
      <c r="P6" s="16" t="str">
        <f>IF([1]計算!U6=0," ",[1]計算!U6)</f>
        <v xml:space="preserve"> </v>
      </c>
      <c r="Q6" s="17" t="s">
        <v>20</v>
      </c>
      <c r="S6" s="101" t="s">
        <v>21</v>
      </c>
    </row>
    <row r="7" spans="1:19" ht="17.25" hidden="1" customHeight="1">
      <c r="A7" s="88"/>
      <c r="B7" s="91"/>
      <c r="C7" s="94"/>
      <c r="D7" s="97"/>
      <c r="E7" s="102" t="str">
        <f>IF(ISERROR(VLOOKUP(4,[1]作成!$H$2:$K$56,3,FALSE))," ",VLOOKUP(4,[1]作成!$H$2:$K$56,3,FALSE))</f>
        <v xml:space="preserve"> </v>
      </c>
      <c r="F7" s="103"/>
      <c r="G7" s="18"/>
      <c r="H7" s="19"/>
      <c r="I7" s="20"/>
      <c r="J7" s="18"/>
      <c r="K7" s="19"/>
      <c r="L7" s="20"/>
      <c r="M7" s="19"/>
      <c r="N7" s="19"/>
      <c r="O7" s="19"/>
      <c r="P7" s="16" t="str">
        <f>IF([1]計算!X6=0," ",[1]計算!X6)</f>
        <v xml:space="preserve"> </v>
      </c>
      <c r="Q7" s="21" t="s">
        <v>22</v>
      </c>
      <c r="S7" s="101"/>
    </row>
    <row r="8" spans="1:19" ht="17.25" hidden="1" customHeight="1">
      <c r="A8" s="88"/>
      <c r="B8" s="91"/>
      <c r="C8" s="94"/>
      <c r="D8" s="97"/>
      <c r="E8" s="102" t="str">
        <f>IF(ISERROR(VLOOKUP(5,[1]作成!$H$2:$K$56,3,FALSE))," ",VLOOKUP(5,[1]作成!$H$2:$K$56,3,FALSE))</f>
        <v xml:space="preserve"> </v>
      </c>
      <c r="F8" s="103"/>
      <c r="G8" s="18"/>
      <c r="H8" s="19"/>
      <c r="I8" s="20"/>
      <c r="J8" s="18"/>
      <c r="K8" s="19"/>
      <c r="L8" s="22"/>
      <c r="M8" s="19"/>
      <c r="N8" s="19"/>
      <c r="O8" s="23"/>
      <c r="P8" s="16" t="str">
        <f>IF([1]計算!Z6=0," ",[1]計算!Z6)</f>
        <v xml:space="preserve"> </v>
      </c>
      <c r="Q8" s="21" t="s">
        <v>22</v>
      </c>
      <c r="S8" s="101"/>
    </row>
    <row r="9" spans="1:19" ht="17.25" hidden="1" customHeight="1">
      <c r="A9" s="89"/>
      <c r="B9" s="92"/>
      <c r="C9" s="95"/>
      <c r="D9" s="98"/>
      <c r="E9" s="24" t="str">
        <f>IF(ISERROR(VLOOKUP(6,[1]作成!$H$2:$K$56,3,FALSE))," ",VLOOKUP(6,[1]作成!$H$2:$K$56,3,FALSE))</f>
        <v xml:space="preserve"> </v>
      </c>
      <c r="F9" s="24" t="str">
        <f>IF(ISERROR(VLOOKUP(7,[1]作成!$H$2:$K$56,3,FALSE))," ",VLOOKUP(7,[1]作成!$H$2:$K$56,3,FALSE))</f>
        <v xml:space="preserve"> </v>
      </c>
      <c r="G9" s="18"/>
      <c r="H9" s="19"/>
      <c r="I9" s="22"/>
      <c r="J9" s="18"/>
      <c r="K9" s="19"/>
      <c r="L9" s="22"/>
      <c r="M9" s="19"/>
      <c r="N9" s="19"/>
      <c r="O9" s="23"/>
      <c r="P9" s="104" t="str">
        <f>IF([1]人数!I12=0," ",[1]人数!I12)</f>
        <v xml:space="preserve"> </v>
      </c>
      <c r="Q9" s="105"/>
      <c r="S9" s="101"/>
    </row>
    <row r="10" spans="1:19" ht="18.75" customHeight="1">
      <c r="A10" s="87">
        <v>8</v>
      </c>
      <c r="B10" s="106" t="s">
        <v>23</v>
      </c>
      <c r="C10" s="93" t="s">
        <v>177</v>
      </c>
      <c r="D10" s="96" t="s">
        <v>24</v>
      </c>
      <c r="E10" s="99" t="s">
        <v>178</v>
      </c>
      <c r="F10" s="100"/>
      <c r="G10" s="13" t="s">
        <v>24</v>
      </c>
      <c r="H10" s="14" t="s">
        <v>25</v>
      </c>
      <c r="I10" s="14"/>
      <c r="J10" s="13" t="s">
        <v>26</v>
      </c>
      <c r="K10" s="14" t="s">
        <v>27</v>
      </c>
      <c r="L10" s="15"/>
      <c r="M10" s="14" t="s">
        <v>28</v>
      </c>
      <c r="N10" s="14" t="s">
        <v>29</v>
      </c>
      <c r="O10" s="15"/>
      <c r="P10" s="16">
        <v>679.14299999999992</v>
      </c>
      <c r="Q10" s="17" t="s">
        <v>30</v>
      </c>
      <c r="R10" s="9" t="s">
        <v>31</v>
      </c>
      <c r="S10" s="101"/>
    </row>
    <row r="11" spans="1:19" ht="18.75" customHeight="1">
      <c r="A11" s="88"/>
      <c r="B11" s="106"/>
      <c r="C11" s="94"/>
      <c r="D11" s="97"/>
      <c r="E11" s="102" t="s">
        <v>179</v>
      </c>
      <c r="F11" s="103"/>
      <c r="G11" s="18" t="s">
        <v>32</v>
      </c>
      <c r="H11" s="19" t="s">
        <v>33</v>
      </c>
      <c r="I11" s="23"/>
      <c r="J11" s="18" t="s">
        <v>34</v>
      </c>
      <c r="K11" s="19" t="s">
        <v>35</v>
      </c>
      <c r="L11" s="20"/>
      <c r="M11" s="19" t="s">
        <v>36</v>
      </c>
      <c r="N11" s="19" t="s">
        <v>37</v>
      </c>
      <c r="O11" s="20"/>
      <c r="P11" s="16">
        <v>26.146799999999999</v>
      </c>
      <c r="Q11" s="21" t="s">
        <v>22</v>
      </c>
      <c r="R11" s="9" t="s">
        <v>9</v>
      </c>
      <c r="S11" s="101"/>
    </row>
    <row r="12" spans="1:19" ht="18.75" customHeight="1">
      <c r="A12" s="88"/>
      <c r="B12" s="106"/>
      <c r="C12" s="94"/>
      <c r="D12" s="97"/>
      <c r="E12" s="102" t="s">
        <v>180</v>
      </c>
      <c r="F12" s="103"/>
      <c r="G12" s="18" t="s">
        <v>38</v>
      </c>
      <c r="H12" s="19" t="s">
        <v>39</v>
      </c>
      <c r="I12" s="23"/>
      <c r="J12" s="18" t="s">
        <v>40</v>
      </c>
      <c r="K12" s="19"/>
      <c r="L12" s="20"/>
      <c r="M12" s="19" t="s">
        <v>41</v>
      </c>
      <c r="N12" s="19" t="s">
        <v>243</v>
      </c>
      <c r="O12" s="22"/>
      <c r="P12" s="16">
        <v>17.648699999999998</v>
      </c>
      <c r="Q12" s="21" t="s">
        <v>22</v>
      </c>
      <c r="R12" s="9" t="s">
        <v>9</v>
      </c>
      <c r="S12" s="101"/>
    </row>
    <row r="13" spans="1:19" ht="18.75" customHeight="1">
      <c r="A13" s="89"/>
      <c r="B13" s="106"/>
      <c r="C13" s="95"/>
      <c r="D13" s="98"/>
      <c r="E13" s="26" t="s">
        <v>181</v>
      </c>
      <c r="F13" s="27" t="s">
        <v>182</v>
      </c>
      <c r="G13" s="28" t="s">
        <v>42</v>
      </c>
      <c r="H13" s="29" t="s">
        <v>43</v>
      </c>
      <c r="I13" s="30"/>
      <c r="J13" s="28" t="s">
        <v>44</v>
      </c>
      <c r="K13" s="29"/>
      <c r="L13" s="31"/>
      <c r="M13" s="29" t="s">
        <v>45</v>
      </c>
      <c r="N13" s="29"/>
      <c r="O13" s="32"/>
      <c r="P13" s="104" t="s">
        <v>183</v>
      </c>
      <c r="Q13" s="105"/>
      <c r="R13" s="9" t="s">
        <v>9</v>
      </c>
      <c r="S13" s="101"/>
    </row>
    <row r="14" spans="1:19" ht="18.75" customHeight="1">
      <c r="A14" s="87">
        <v>9</v>
      </c>
      <c r="B14" s="106" t="s">
        <v>46</v>
      </c>
      <c r="C14" s="93" t="s">
        <v>184</v>
      </c>
      <c r="D14" s="96" t="s">
        <v>24</v>
      </c>
      <c r="E14" s="99" t="s">
        <v>185</v>
      </c>
      <c r="F14" s="100"/>
      <c r="G14" s="13" t="s">
        <v>24</v>
      </c>
      <c r="H14" s="14" t="s">
        <v>47</v>
      </c>
      <c r="I14" s="33"/>
      <c r="J14" s="13" t="s">
        <v>34</v>
      </c>
      <c r="K14" s="14" t="s">
        <v>48</v>
      </c>
      <c r="L14" s="15"/>
      <c r="M14" s="14" t="s">
        <v>49</v>
      </c>
      <c r="N14" s="14" t="s">
        <v>36</v>
      </c>
      <c r="O14" s="33"/>
      <c r="P14" s="16">
        <v>666.68719999999996</v>
      </c>
      <c r="Q14" s="17" t="s">
        <v>50</v>
      </c>
      <c r="R14" s="9" t="s">
        <v>51</v>
      </c>
      <c r="S14" s="101"/>
    </row>
    <row r="15" spans="1:19" ht="18.75" customHeight="1">
      <c r="A15" s="88"/>
      <c r="B15" s="106"/>
      <c r="C15" s="94"/>
      <c r="D15" s="97"/>
      <c r="E15" s="102" t="s">
        <v>186</v>
      </c>
      <c r="F15" s="103"/>
      <c r="G15" s="18" t="s">
        <v>52</v>
      </c>
      <c r="H15" s="19" t="s">
        <v>53</v>
      </c>
      <c r="I15" s="22"/>
      <c r="J15" s="18" t="s">
        <v>40</v>
      </c>
      <c r="K15" s="19" t="s">
        <v>54</v>
      </c>
      <c r="L15" s="20"/>
      <c r="M15" s="19" t="s">
        <v>55</v>
      </c>
      <c r="N15" s="19" t="s">
        <v>56</v>
      </c>
      <c r="O15" s="22"/>
      <c r="P15" s="16">
        <v>23.787620000000008</v>
      </c>
      <c r="Q15" s="21" t="s">
        <v>22</v>
      </c>
      <c r="R15" s="9" t="s">
        <v>9</v>
      </c>
      <c r="S15" s="101"/>
    </row>
    <row r="16" spans="1:19" ht="18.75" customHeight="1">
      <c r="A16" s="88"/>
      <c r="B16" s="106"/>
      <c r="C16" s="94"/>
      <c r="D16" s="97"/>
      <c r="E16" s="102" t="s">
        <v>187</v>
      </c>
      <c r="F16" s="103"/>
      <c r="G16" s="18" t="s">
        <v>57</v>
      </c>
      <c r="H16" s="19"/>
      <c r="I16" s="22"/>
      <c r="J16" s="18" t="s">
        <v>58</v>
      </c>
      <c r="K16" s="19"/>
      <c r="L16" s="22"/>
      <c r="M16" s="19" t="s">
        <v>41</v>
      </c>
      <c r="N16" s="19" t="s">
        <v>59</v>
      </c>
      <c r="O16" s="22"/>
      <c r="P16" s="16">
        <v>19.36064</v>
      </c>
      <c r="Q16" s="21" t="s">
        <v>22</v>
      </c>
      <c r="R16" s="9" t="s">
        <v>1</v>
      </c>
      <c r="S16" s="101"/>
    </row>
    <row r="17" spans="1:19" ht="18.75" customHeight="1">
      <c r="A17" s="89"/>
      <c r="B17" s="106"/>
      <c r="C17" s="95"/>
      <c r="D17" s="98"/>
      <c r="E17" s="26" t="s">
        <v>244</v>
      </c>
      <c r="F17" s="27" t="s">
        <v>182</v>
      </c>
      <c r="G17" s="28" t="s">
        <v>237</v>
      </c>
      <c r="H17" s="29"/>
      <c r="I17" s="32"/>
      <c r="J17" s="28" t="s">
        <v>44</v>
      </c>
      <c r="K17" s="29"/>
      <c r="L17" s="32"/>
      <c r="M17" s="29" t="s">
        <v>29</v>
      </c>
      <c r="N17" s="29" t="s">
        <v>245</v>
      </c>
      <c r="O17" s="32"/>
      <c r="P17" s="104" t="s">
        <v>182</v>
      </c>
      <c r="Q17" s="105"/>
      <c r="R17" s="9" t="s">
        <v>60</v>
      </c>
      <c r="S17" s="101"/>
    </row>
    <row r="18" spans="1:19" ht="18.75" customHeight="1">
      <c r="A18" s="87">
        <v>10</v>
      </c>
      <c r="B18" s="106" t="s">
        <v>61</v>
      </c>
      <c r="C18" s="107" t="s">
        <v>188</v>
      </c>
      <c r="D18" s="96" t="s">
        <v>24</v>
      </c>
      <c r="E18" s="99" t="s">
        <v>189</v>
      </c>
      <c r="F18" s="100"/>
      <c r="G18" s="18" t="s">
        <v>24</v>
      </c>
      <c r="H18" s="19"/>
      <c r="I18" s="22"/>
      <c r="J18" s="18" t="s">
        <v>62</v>
      </c>
      <c r="K18" s="19" t="s">
        <v>34</v>
      </c>
      <c r="L18" s="20"/>
      <c r="M18" s="19" t="s">
        <v>63</v>
      </c>
      <c r="N18" s="19" t="s">
        <v>64</v>
      </c>
      <c r="O18" s="34"/>
      <c r="P18" s="16">
        <v>660.62239999999974</v>
      </c>
      <c r="Q18" s="17" t="s">
        <v>65</v>
      </c>
      <c r="R18" s="9" t="s">
        <v>66</v>
      </c>
    </row>
    <row r="19" spans="1:19" ht="18.75" customHeight="1">
      <c r="A19" s="88"/>
      <c r="B19" s="106"/>
      <c r="C19" s="108"/>
      <c r="D19" s="97"/>
      <c r="E19" s="102" t="s">
        <v>190</v>
      </c>
      <c r="F19" s="103"/>
      <c r="G19" s="18" t="s">
        <v>67</v>
      </c>
      <c r="H19" s="19"/>
      <c r="I19" s="22"/>
      <c r="J19" s="18" t="s">
        <v>26</v>
      </c>
      <c r="K19" s="19" t="s">
        <v>68</v>
      </c>
      <c r="L19" s="22"/>
      <c r="M19" s="19" t="s">
        <v>55</v>
      </c>
      <c r="N19" s="19" t="s">
        <v>69</v>
      </c>
      <c r="O19" s="34"/>
      <c r="P19" s="16">
        <v>27.08624</v>
      </c>
      <c r="Q19" s="21" t="s">
        <v>70</v>
      </c>
      <c r="R19" s="9" t="s">
        <v>9</v>
      </c>
    </row>
    <row r="20" spans="1:19" ht="18.75" customHeight="1">
      <c r="A20" s="88"/>
      <c r="B20" s="106"/>
      <c r="C20" s="108"/>
      <c r="D20" s="97"/>
      <c r="E20" s="102" t="s">
        <v>191</v>
      </c>
      <c r="F20" s="103"/>
      <c r="G20" s="18" t="s">
        <v>71</v>
      </c>
      <c r="H20" s="19"/>
      <c r="I20" s="22"/>
      <c r="J20" s="18" t="s">
        <v>72</v>
      </c>
      <c r="K20" s="19"/>
      <c r="L20" s="22"/>
      <c r="M20" s="19" t="s">
        <v>36</v>
      </c>
      <c r="N20" s="19"/>
      <c r="O20" s="34"/>
      <c r="P20" s="16">
        <v>27.798679999999994</v>
      </c>
      <c r="Q20" s="21" t="s">
        <v>73</v>
      </c>
      <c r="R20" s="9" t="s">
        <v>9</v>
      </c>
    </row>
    <row r="21" spans="1:19" ht="18.75" customHeight="1">
      <c r="A21" s="89"/>
      <c r="B21" s="106"/>
      <c r="C21" s="109"/>
      <c r="D21" s="98"/>
      <c r="E21" s="26" t="s">
        <v>182</v>
      </c>
      <c r="F21" s="27" t="s">
        <v>182</v>
      </c>
      <c r="G21" s="18" t="s">
        <v>42</v>
      </c>
      <c r="H21" s="19"/>
      <c r="I21" s="22"/>
      <c r="J21" s="18" t="s">
        <v>74</v>
      </c>
      <c r="K21" s="19"/>
      <c r="L21" s="22"/>
      <c r="M21" s="19" t="s">
        <v>75</v>
      </c>
      <c r="N21" s="23"/>
      <c r="O21" s="34"/>
      <c r="P21" s="104" t="s">
        <v>182</v>
      </c>
      <c r="Q21" s="105"/>
      <c r="R21" s="9" t="s">
        <v>9</v>
      </c>
    </row>
    <row r="22" spans="1:19" ht="18.75" customHeight="1">
      <c r="A22" s="87">
        <v>11</v>
      </c>
      <c r="B22" s="106" t="s">
        <v>76</v>
      </c>
      <c r="C22" s="93" t="s">
        <v>177</v>
      </c>
      <c r="D22" s="96" t="s">
        <v>24</v>
      </c>
      <c r="E22" s="99" t="s">
        <v>192</v>
      </c>
      <c r="F22" s="100"/>
      <c r="G22" s="13" t="s">
        <v>24</v>
      </c>
      <c r="H22" s="14" t="s">
        <v>77</v>
      </c>
      <c r="I22" s="33" t="s">
        <v>25</v>
      </c>
      <c r="J22" s="13" t="s">
        <v>74</v>
      </c>
      <c r="K22" s="14" t="s">
        <v>78</v>
      </c>
      <c r="L22" s="15" t="s">
        <v>79</v>
      </c>
      <c r="M22" s="14" t="s">
        <v>28</v>
      </c>
      <c r="N22" s="14" t="s">
        <v>80</v>
      </c>
      <c r="O22" s="15"/>
      <c r="P22" s="16">
        <v>645.15376999999978</v>
      </c>
      <c r="Q22" s="17" t="s">
        <v>81</v>
      </c>
      <c r="R22" s="9" t="s">
        <v>82</v>
      </c>
    </row>
    <row r="23" spans="1:19" ht="18.75" customHeight="1">
      <c r="A23" s="88"/>
      <c r="B23" s="106"/>
      <c r="C23" s="94"/>
      <c r="D23" s="97"/>
      <c r="E23" s="102" t="s">
        <v>193</v>
      </c>
      <c r="F23" s="103"/>
      <c r="G23" s="18" t="s">
        <v>83</v>
      </c>
      <c r="H23" s="19" t="s">
        <v>84</v>
      </c>
      <c r="I23" s="22" t="s">
        <v>85</v>
      </c>
      <c r="J23" s="18" t="s">
        <v>35</v>
      </c>
      <c r="K23" s="19" t="s">
        <v>86</v>
      </c>
      <c r="L23" s="20" t="s">
        <v>48</v>
      </c>
      <c r="M23" s="19" t="s">
        <v>87</v>
      </c>
      <c r="N23" s="19" t="s">
        <v>36</v>
      </c>
      <c r="O23" s="20"/>
      <c r="P23" s="16">
        <v>24.614909999999998</v>
      </c>
      <c r="Q23" s="21" t="s">
        <v>88</v>
      </c>
      <c r="R23" s="9" t="s">
        <v>9</v>
      </c>
    </row>
    <row r="24" spans="1:19" ht="18.75" customHeight="1">
      <c r="A24" s="88"/>
      <c r="B24" s="106"/>
      <c r="C24" s="94"/>
      <c r="D24" s="97"/>
      <c r="E24" s="102" t="s">
        <v>194</v>
      </c>
      <c r="F24" s="103"/>
      <c r="G24" s="18" t="s">
        <v>89</v>
      </c>
      <c r="H24" s="19" t="s">
        <v>42</v>
      </c>
      <c r="I24" s="22"/>
      <c r="J24" s="18" t="s">
        <v>90</v>
      </c>
      <c r="K24" s="19" t="s">
        <v>34</v>
      </c>
      <c r="L24" s="20" t="s">
        <v>91</v>
      </c>
      <c r="M24" s="19" t="s">
        <v>92</v>
      </c>
      <c r="N24" s="19" t="s">
        <v>93</v>
      </c>
      <c r="O24" s="22"/>
      <c r="P24" s="16">
        <v>21.587569999999999</v>
      </c>
      <c r="Q24" s="21" t="s">
        <v>88</v>
      </c>
      <c r="R24" s="9" t="s">
        <v>9</v>
      </c>
    </row>
    <row r="25" spans="1:19" ht="18.75" customHeight="1">
      <c r="A25" s="89"/>
      <c r="B25" s="106"/>
      <c r="C25" s="95"/>
      <c r="D25" s="98"/>
      <c r="E25" s="26" t="s">
        <v>195</v>
      </c>
      <c r="F25" s="27" t="s">
        <v>182</v>
      </c>
      <c r="G25" s="28" t="s">
        <v>53</v>
      </c>
      <c r="H25" s="29" t="s">
        <v>94</v>
      </c>
      <c r="I25" s="32"/>
      <c r="J25" s="28" t="s">
        <v>40</v>
      </c>
      <c r="K25" s="29" t="s">
        <v>95</v>
      </c>
      <c r="L25" s="31" t="s">
        <v>62</v>
      </c>
      <c r="M25" s="29" t="s">
        <v>55</v>
      </c>
      <c r="N25" s="29" t="s">
        <v>59</v>
      </c>
      <c r="O25" s="32"/>
      <c r="P25" s="104" t="s">
        <v>182</v>
      </c>
      <c r="Q25" s="105"/>
      <c r="R25" s="9" t="s">
        <v>9</v>
      </c>
    </row>
    <row r="26" spans="1:19" ht="11.25" customHeight="1">
      <c r="A26" s="87">
        <v>14</v>
      </c>
      <c r="B26" s="90" t="s">
        <v>19</v>
      </c>
      <c r="C26" s="112" t="s">
        <v>182</v>
      </c>
      <c r="D26" s="115" t="s">
        <v>182</v>
      </c>
      <c r="E26" s="118" t="s">
        <v>182</v>
      </c>
      <c r="F26" s="118"/>
      <c r="G26" s="14"/>
      <c r="H26" s="14"/>
      <c r="I26" s="14"/>
      <c r="J26" s="14"/>
      <c r="K26" s="14"/>
      <c r="L26" s="14"/>
      <c r="M26" s="14"/>
      <c r="N26" s="14"/>
      <c r="O26" s="14"/>
      <c r="P26" s="35"/>
      <c r="Q26" s="36"/>
      <c r="R26" s="9" t="s">
        <v>9</v>
      </c>
    </row>
    <row r="27" spans="1:19" ht="11.25" customHeight="1">
      <c r="A27" s="88"/>
      <c r="B27" s="91"/>
      <c r="C27" s="113"/>
      <c r="D27" s="116"/>
      <c r="E27" s="119" t="s">
        <v>182</v>
      </c>
      <c r="F27" s="119"/>
      <c r="G27" s="19"/>
      <c r="H27" s="19"/>
      <c r="I27" s="19"/>
      <c r="J27" s="19"/>
      <c r="K27" s="19"/>
      <c r="L27" s="23"/>
      <c r="M27" s="19"/>
      <c r="N27" s="19"/>
      <c r="O27" s="23"/>
      <c r="P27" s="37"/>
      <c r="Q27" s="38"/>
      <c r="R27" s="9" t="s">
        <v>82</v>
      </c>
    </row>
    <row r="28" spans="1:19" ht="11.25" customHeight="1">
      <c r="A28" s="88"/>
      <c r="B28" s="91"/>
      <c r="C28" s="113"/>
      <c r="D28" s="116"/>
      <c r="E28" s="119" t="s">
        <v>182</v>
      </c>
      <c r="F28" s="119"/>
      <c r="G28" s="19"/>
      <c r="H28" s="19"/>
      <c r="I28" s="19"/>
      <c r="J28" s="19"/>
      <c r="K28" s="19"/>
      <c r="L28" s="23"/>
      <c r="M28" s="19"/>
      <c r="N28" s="19"/>
      <c r="O28" s="23"/>
      <c r="P28" s="37"/>
      <c r="Q28" s="38"/>
      <c r="R28" s="9" t="s">
        <v>31</v>
      </c>
    </row>
    <row r="29" spans="1:19" ht="11.25" customHeight="1">
      <c r="A29" s="89"/>
      <c r="B29" s="92"/>
      <c r="C29" s="114"/>
      <c r="D29" s="117"/>
      <c r="E29" s="24" t="s">
        <v>182</v>
      </c>
      <c r="F29" s="24" t="s">
        <v>182</v>
      </c>
      <c r="G29" s="29"/>
      <c r="H29" s="29"/>
      <c r="I29" s="29"/>
      <c r="J29" s="29"/>
      <c r="K29" s="29"/>
      <c r="L29" s="30"/>
      <c r="M29" s="29"/>
      <c r="N29" s="29"/>
      <c r="O29" s="30"/>
      <c r="P29" s="110"/>
      <c r="Q29" s="111"/>
      <c r="R29" s="9" t="s">
        <v>82</v>
      </c>
    </row>
    <row r="30" spans="1:19" ht="18.75" customHeight="1">
      <c r="A30" s="87">
        <v>15</v>
      </c>
      <c r="B30" s="106" t="s">
        <v>23</v>
      </c>
      <c r="C30" s="93" t="s">
        <v>210</v>
      </c>
      <c r="D30" s="96" t="s">
        <v>24</v>
      </c>
      <c r="E30" s="99" t="s">
        <v>196</v>
      </c>
      <c r="F30" s="100"/>
      <c r="G30" s="13" t="s">
        <v>24</v>
      </c>
      <c r="H30" s="14" t="s">
        <v>96</v>
      </c>
      <c r="I30" s="15"/>
      <c r="J30" s="13" t="s">
        <v>68</v>
      </c>
      <c r="K30" s="14" t="s">
        <v>72</v>
      </c>
      <c r="L30" s="15" t="s">
        <v>44</v>
      </c>
      <c r="M30" s="14" t="s">
        <v>97</v>
      </c>
      <c r="N30" s="14" t="s">
        <v>98</v>
      </c>
      <c r="O30" s="15"/>
      <c r="P30" s="16">
        <v>640.56189999999981</v>
      </c>
      <c r="Q30" s="17" t="s">
        <v>99</v>
      </c>
      <c r="R30" s="9" t="s">
        <v>100</v>
      </c>
    </row>
    <row r="31" spans="1:19" ht="18.75" customHeight="1">
      <c r="A31" s="88"/>
      <c r="B31" s="106"/>
      <c r="C31" s="94"/>
      <c r="D31" s="97"/>
      <c r="E31" s="102" t="s">
        <v>197</v>
      </c>
      <c r="F31" s="103"/>
      <c r="G31" s="18" t="s">
        <v>101</v>
      </c>
      <c r="H31" s="19" t="s">
        <v>53</v>
      </c>
      <c r="I31" s="22"/>
      <c r="J31" s="18" t="s">
        <v>74</v>
      </c>
      <c r="K31" s="19" t="s">
        <v>62</v>
      </c>
      <c r="L31" s="20" t="s">
        <v>79</v>
      </c>
      <c r="M31" s="19" t="s">
        <v>87</v>
      </c>
      <c r="N31" s="19" t="s">
        <v>102</v>
      </c>
      <c r="O31" s="20"/>
      <c r="P31" s="16">
        <v>29.728745000000004</v>
      </c>
      <c r="Q31" s="21" t="s">
        <v>88</v>
      </c>
      <c r="R31" s="9" t="s">
        <v>100</v>
      </c>
    </row>
    <row r="32" spans="1:19" ht="18.75" customHeight="1">
      <c r="A32" s="88"/>
      <c r="B32" s="106"/>
      <c r="C32" s="94"/>
      <c r="D32" s="97"/>
      <c r="E32" s="102" t="s">
        <v>104</v>
      </c>
      <c r="F32" s="103"/>
      <c r="G32" s="18" t="s">
        <v>103</v>
      </c>
      <c r="H32" s="19" t="s">
        <v>104</v>
      </c>
      <c r="I32" s="22"/>
      <c r="J32" s="18" t="s">
        <v>95</v>
      </c>
      <c r="K32" s="19" t="s">
        <v>26</v>
      </c>
      <c r="L32" s="20" t="s">
        <v>105</v>
      </c>
      <c r="M32" s="19" t="s">
        <v>69</v>
      </c>
      <c r="N32" s="19"/>
      <c r="O32" s="20"/>
      <c r="P32" s="16">
        <v>25.077619999999996</v>
      </c>
      <c r="Q32" s="21" t="s">
        <v>88</v>
      </c>
      <c r="R32" s="9" t="s">
        <v>82</v>
      </c>
    </row>
    <row r="33" spans="1:18" ht="18.75" customHeight="1">
      <c r="A33" s="89"/>
      <c r="B33" s="106"/>
      <c r="C33" s="95"/>
      <c r="D33" s="98"/>
      <c r="E33" s="26" t="s">
        <v>182</v>
      </c>
      <c r="F33" s="27" t="s">
        <v>182</v>
      </c>
      <c r="G33" s="28" t="s">
        <v>106</v>
      </c>
      <c r="H33" s="29"/>
      <c r="I33" s="32"/>
      <c r="J33" s="28" t="s">
        <v>86</v>
      </c>
      <c r="K33" s="29" t="s">
        <v>34</v>
      </c>
      <c r="L33" s="32"/>
      <c r="M33" s="29" t="s">
        <v>36</v>
      </c>
      <c r="N33" s="29"/>
      <c r="O33" s="32"/>
      <c r="P33" s="104" t="s">
        <v>182</v>
      </c>
      <c r="Q33" s="105"/>
      <c r="R33" s="9" t="s">
        <v>100</v>
      </c>
    </row>
    <row r="34" spans="1:18" ht="18.75" customHeight="1">
      <c r="A34" s="87">
        <v>16</v>
      </c>
      <c r="B34" s="106" t="s">
        <v>46</v>
      </c>
      <c r="C34" s="93" t="s">
        <v>177</v>
      </c>
      <c r="D34" s="96" t="s">
        <v>24</v>
      </c>
      <c r="E34" s="99" t="s">
        <v>198</v>
      </c>
      <c r="F34" s="100"/>
      <c r="G34" s="18" t="s">
        <v>24</v>
      </c>
      <c r="H34" s="19" t="s">
        <v>84</v>
      </c>
      <c r="I34" s="20"/>
      <c r="J34" s="18" t="s">
        <v>90</v>
      </c>
      <c r="K34" s="19" t="s">
        <v>107</v>
      </c>
      <c r="L34" s="20"/>
      <c r="M34" s="19" t="s">
        <v>28</v>
      </c>
      <c r="N34" s="19" t="s">
        <v>55</v>
      </c>
      <c r="O34" s="20" t="s">
        <v>41</v>
      </c>
      <c r="P34" s="16">
        <v>633.57127000000003</v>
      </c>
      <c r="Q34" s="17" t="s">
        <v>50</v>
      </c>
      <c r="R34" s="9" t="s">
        <v>108</v>
      </c>
    </row>
    <row r="35" spans="1:18" ht="18.75" customHeight="1">
      <c r="A35" s="88"/>
      <c r="B35" s="106"/>
      <c r="C35" s="94"/>
      <c r="D35" s="97"/>
      <c r="E35" s="102" t="s">
        <v>199</v>
      </c>
      <c r="F35" s="103"/>
      <c r="G35" s="18" t="s">
        <v>109</v>
      </c>
      <c r="H35" s="19" t="s">
        <v>83</v>
      </c>
      <c r="I35" s="20"/>
      <c r="J35" s="18" t="s">
        <v>34</v>
      </c>
      <c r="K35" s="19" t="s">
        <v>72</v>
      </c>
      <c r="L35" s="20"/>
      <c r="M35" s="19" t="s">
        <v>87</v>
      </c>
      <c r="N35" s="19" t="s">
        <v>36</v>
      </c>
      <c r="O35" s="20"/>
      <c r="P35" s="16">
        <v>24.446210000000004</v>
      </c>
      <c r="Q35" s="21" t="s">
        <v>22</v>
      </c>
      <c r="R35" s="9" t="s">
        <v>9</v>
      </c>
    </row>
    <row r="36" spans="1:18" ht="18.75" customHeight="1">
      <c r="A36" s="88"/>
      <c r="B36" s="106"/>
      <c r="C36" s="94"/>
      <c r="D36" s="97"/>
      <c r="E36" s="102" t="s">
        <v>200</v>
      </c>
      <c r="F36" s="103"/>
      <c r="G36" s="18" t="s">
        <v>110</v>
      </c>
      <c r="H36" s="19" t="s">
        <v>42</v>
      </c>
      <c r="I36" s="22"/>
      <c r="J36" s="18" t="s">
        <v>111</v>
      </c>
      <c r="K36" s="19" t="s">
        <v>238</v>
      </c>
      <c r="L36" s="20"/>
      <c r="M36" s="19" t="s">
        <v>64</v>
      </c>
      <c r="N36" s="23" t="s">
        <v>112</v>
      </c>
      <c r="O36" s="20"/>
      <c r="P36" s="16">
        <v>18.529724999999999</v>
      </c>
      <c r="Q36" s="21" t="s">
        <v>22</v>
      </c>
      <c r="R36" s="9" t="s">
        <v>9</v>
      </c>
    </row>
    <row r="37" spans="1:18" ht="18.75" customHeight="1">
      <c r="A37" s="89"/>
      <c r="B37" s="106"/>
      <c r="C37" s="95"/>
      <c r="D37" s="98"/>
      <c r="E37" s="26" t="s">
        <v>182</v>
      </c>
      <c r="F37" s="27" t="s">
        <v>182</v>
      </c>
      <c r="G37" s="18" t="s">
        <v>113</v>
      </c>
      <c r="H37" s="19"/>
      <c r="I37" s="22"/>
      <c r="J37" s="18" t="s">
        <v>86</v>
      </c>
      <c r="K37" s="19" t="s">
        <v>27</v>
      </c>
      <c r="L37" s="22"/>
      <c r="M37" s="19" t="s">
        <v>59</v>
      </c>
      <c r="N37" s="23" t="s">
        <v>114</v>
      </c>
      <c r="O37" s="20"/>
      <c r="P37" s="104" t="s">
        <v>182</v>
      </c>
      <c r="Q37" s="105"/>
      <c r="R37" s="9" t="s">
        <v>1</v>
      </c>
    </row>
    <row r="38" spans="1:18" ht="18.75" customHeight="1">
      <c r="A38" s="87">
        <v>17</v>
      </c>
      <c r="B38" s="106" t="s">
        <v>61</v>
      </c>
      <c r="C38" s="93" t="s">
        <v>201</v>
      </c>
      <c r="D38" s="96" t="s">
        <v>24</v>
      </c>
      <c r="E38" s="99" t="s">
        <v>202</v>
      </c>
      <c r="F38" s="100"/>
      <c r="G38" s="13" t="s">
        <v>115</v>
      </c>
      <c r="H38" s="14" t="s">
        <v>53</v>
      </c>
      <c r="I38" s="33"/>
      <c r="J38" s="13" t="s">
        <v>72</v>
      </c>
      <c r="K38" s="14" t="s">
        <v>116</v>
      </c>
      <c r="L38" s="15" t="s">
        <v>62</v>
      </c>
      <c r="M38" s="14" t="s">
        <v>117</v>
      </c>
      <c r="N38" s="14" t="s">
        <v>41</v>
      </c>
      <c r="O38" s="15" t="s">
        <v>69</v>
      </c>
      <c r="P38" s="16">
        <v>692.7615999999997</v>
      </c>
      <c r="Q38" s="17" t="s">
        <v>99</v>
      </c>
      <c r="R38" s="9" t="s">
        <v>1</v>
      </c>
    </row>
    <row r="39" spans="1:18" ht="18.75" customHeight="1">
      <c r="A39" s="88"/>
      <c r="B39" s="106"/>
      <c r="C39" s="94"/>
      <c r="D39" s="97"/>
      <c r="E39" s="102" t="s">
        <v>203</v>
      </c>
      <c r="F39" s="103"/>
      <c r="G39" s="18" t="s">
        <v>24</v>
      </c>
      <c r="H39" s="19" t="s">
        <v>118</v>
      </c>
      <c r="I39" s="22"/>
      <c r="J39" s="18" t="s">
        <v>34</v>
      </c>
      <c r="K39" s="19" t="s">
        <v>74</v>
      </c>
      <c r="L39" s="20" t="s">
        <v>26</v>
      </c>
      <c r="M39" s="19" t="s">
        <v>55</v>
      </c>
      <c r="N39" s="19" t="s">
        <v>75</v>
      </c>
      <c r="O39" s="22"/>
      <c r="P39" s="16">
        <v>25.981780000000001</v>
      </c>
      <c r="Q39" s="21" t="s">
        <v>70</v>
      </c>
      <c r="R39" s="9" t="s">
        <v>82</v>
      </c>
    </row>
    <row r="40" spans="1:18" ht="18.75" customHeight="1">
      <c r="A40" s="88"/>
      <c r="B40" s="106"/>
      <c r="C40" s="94"/>
      <c r="D40" s="97"/>
      <c r="E40" s="102" t="s">
        <v>182</v>
      </c>
      <c r="F40" s="103"/>
      <c r="G40" s="18" t="s">
        <v>84</v>
      </c>
      <c r="H40" s="19" t="s">
        <v>83</v>
      </c>
      <c r="I40" s="22"/>
      <c r="J40" s="18" t="s">
        <v>95</v>
      </c>
      <c r="K40" s="19" t="s">
        <v>119</v>
      </c>
      <c r="L40" s="20" t="s">
        <v>68</v>
      </c>
      <c r="M40" s="19" t="s">
        <v>98</v>
      </c>
      <c r="N40" s="19" t="s">
        <v>120</v>
      </c>
      <c r="O40" s="22"/>
      <c r="P40" s="16">
        <v>26.523679999999999</v>
      </c>
      <c r="Q40" s="21" t="s">
        <v>70</v>
      </c>
      <c r="R40" s="9" t="s">
        <v>1</v>
      </c>
    </row>
    <row r="41" spans="1:18" ht="18.75" customHeight="1">
      <c r="A41" s="89"/>
      <c r="B41" s="106"/>
      <c r="C41" s="95"/>
      <c r="D41" s="98"/>
      <c r="E41" s="26" t="s">
        <v>182</v>
      </c>
      <c r="F41" s="27" t="s">
        <v>182</v>
      </c>
      <c r="G41" s="28" t="s">
        <v>42</v>
      </c>
      <c r="H41" s="29" t="s">
        <v>39</v>
      </c>
      <c r="I41" s="32"/>
      <c r="J41" s="28" t="s">
        <v>105</v>
      </c>
      <c r="K41" s="29" t="s">
        <v>121</v>
      </c>
      <c r="L41" s="31"/>
      <c r="M41" s="29" t="s">
        <v>93</v>
      </c>
      <c r="N41" s="29" t="s">
        <v>87</v>
      </c>
      <c r="O41" s="32"/>
      <c r="P41" s="104" t="s">
        <v>182</v>
      </c>
      <c r="Q41" s="105"/>
      <c r="R41" s="9" t="s">
        <v>1</v>
      </c>
    </row>
    <row r="42" spans="1:18" ht="18.75" customHeight="1">
      <c r="A42" s="87">
        <v>18</v>
      </c>
      <c r="B42" s="106" t="s">
        <v>76</v>
      </c>
      <c r="C42" s="93" t="s">
        <v>177</v>
      </c>
      <c r="D42" s="96" t="s">
        <v>24</v>
      </c>
      <c r="E42" s="99" t="s">
        <v>204</v>
      </c>
      <c r="F42" s="100"/>
      <c r="G42" s="18" t="s">
        <v>24</v>
      </c>
      <c r="H42" s="19" t="s">
        <v>122</v>
      </c>
      <c r="I42" s="22"/>
      <c r="J42" s="18" t="s">
        <v>107</v>
      </c>
      <c r="K42" s="19" t="s">
        <v>62</v>
      </c>
      <c r="L42" s="20"/>
      <c r="M42" s="19" t="s">
        <v>28</v>
      </c>
      <c r="N42" s="19" t="s">
        <v>59</v>
      </c>
      <c r="O42" s="20"/>
      <c r="P42" s="16">
        <v>667.06539999999984</v>
      </c>
      <c r="Q42" s="17" t="s">
        <v>81</v>
      </c>
      <c r="R42" s="9" t="s">
        <v>82</v>
      </c>
    </row>
    <row r="43" spans="1:18" ht="18.75" customHeight="1">
      <c r="A43" s="88"/>
      <c r="B43" s="106"/>
      <c r="C43" s="94"/>
      <c r="D43" s="97"/>
      <c r="E43" s="102" t="s">
        <v>205</v>
      </c>
      <c r="F43" s="103"/>
      <c r="G43" s="18" t="s">
        <v>123</v>
      </c>
      <c r="H43" s="19" t="s">
        <v>124</v>
      </c>
      <c r="I43" s="22"/>
      <c r="J43" s="18" t="s">
        <v>34</v>
      </c>
      <c r="K43" s="19" t="s">
        <v>72</v>
      </c>
      <c r="L43" s="20"/>
      <c r="M43" s="19" t="s">
        <v>55</v>
      </c>
      <c r="N43" s="19" t="s">
        <v>41</v>
      </c>
      <c r="O43" s="20"/>
      <c r="P43" s="16">
        <v>26.344840000000005</v>
      </c>
      <c r="Q43" s="21" t="s">
        <v>125</v>
      </c>
      <c r="R43" s="9" t="s">
        <v>82</v>
      </c>
    </row>
    <row r="44" spans="1:18" ht="18.75" customHeight="1">
      <c r="A44" s="88"/>
      <c r="B44" s="106"/>
      <c r="C44" s="94"/>
      <c r="D44" s="97"/>
      <c r="E44" s="102" t="s">
        <v>206</v>
      </c>
      <c r="F44" s="103"/>
      <c r="G44" s="18" t="s">
        <v>115</v>
      </c>
      <c r="H44" s="19" t="s">
        <v>71</v>
      </c>
      <c r="I44" s="22"/>
      <c r="J44" s="18" t="s">
        <v>27</v>
      </c>
      <c r="K44" s="19" t="s">
        <v>79</v>
      </c>
      <c r="L44" s="20"/>
      <c r="M44" s="19" t="s">
        <v>36</v>
      </c>
      <c r="N44" s="19"/>
      <c r="O44" s="20"/>
      <c r="P44" s="16">
        <v>21.993080000000003</v>
      </c>
      <c r="Q44" s="21" t="s">
        <v>88</v>
      </c>
      <c r="R44" s="9" t="s">
        <v>82</v>
      </c>
    </row>
    <row r="45" spans="1:18" ht="18.75" customHeight="1">
      <c r="A45" s="89"/>
      <c r="B45" s="106"/>
      <c r="C45" s="95"/>
      <c r="D45" s="98"/>
      <c r="E45" s="26" t="s">
        <v>182</v>
      </c>
      <c r="F45" s="27" t="s">
        <v>182</v>
      </c>
      <c r="G45" s="18" t="s">
        <v>53</v>
      </c>
      <c r="H45" s="19" t="s">
        <v>126</v>
      </c>
      <c r="I45" s="22"/>
      <c r="J45" s="18" t="s">
        <v>26</v>
      </c>
      <c r="K45" s="19" t="s">
        <v>127</v>
      </c>
      <c r="L45" s="22"/>
      <c r="M45" s="19" t="s">
        <v>112</v>
      </c>
      <c r="N45" s="23"/>
      <c r="O45" s="20"/>
      <c r="P45" s="104" t="s">
        <v>182</v>
      </c>
      <c r="Q45" s="105"/>
      <c r="R45" s="9" t="s">
        <v>82</v>
      </c>
    </row>
    <row r="46" spans="1:18" ht="18.75" customHeight="1">
      <c r="A46" s="87">
        <v>21</v>
      </c>
      <c r="B46" s="90" t="s">
        <v>19</v>
      </c>
      <c r="C46" s="93" t="s">
        <v>207</v>
      </c>
      <c r="D46" s="96" t="s">
        <v>24</v>
      </c>
      <c r="E46" s="99" t="s">
        <v>208</v>
      </c>
      <c r="F46" s="100"/>
      <c r="G46" s="13" t="s">
        <v>24</v>
      </c>
      <c r="H46" s="14" t="s">
        <v>126</v>
      </c>
      <c r="I46" s="15"/>
      <c r="J46" s="13" t="s">
        <v>40</v>
      </c>
      <c r="K46" s="14" t="s">
        <v>238</v>
      </c>
      <c r="L46" s="33" t="s">
        <v>27</v>
      </c>
      <c r="M46" s="14" t="s">
        <v>128</v>
      </c>
      <c r="N46" s="14" t="s">
        <v>41</v>
      </c>
      <c r="O46" s="15"/>
      <c r="P46" s="16">
        <v>626.36799999999971</v>
      </c>
      <c r="Q46" s="17" t="s">
        <v>50</v>
      </c>
      <c r="R46" s="9" t="s">
        <v>108</v>
      </c>
    </row>
    <row r="47" spans="1:18" ht="18.75" customHeight="1">
      <c r="A47" s="88"/>
      <c r="B47" s="91"/>
      <c r="C47" s="94"/>
      <c r="D47" s="97"/>
      <c r="E47" s="102" t="s">
        <v>209</v>
      </c>
      <c r="F47" s="103"/>
      <c r="G47" s="18" t="s">
        <v>94</v>
      </c>
      <c r="H47" s="19" t="s">
        <v>129</v>
      </c>
      <c r="I47" s="22"/>
      <c r="J47" s="18" t="s">
        <v>34</v>
      </c>
      <c r="K47" s="19" t="s">
        <v>48</v>
      </c>
      <c r="L47" s="22"/>
      <c r="M47" s="19" t="s">
        <v>36</v>
      </c>
      <c r="N47" s="19"/>
      <c r="O47" s="20"/>
      <c r="P47" s="16">
        <v>26.588999999999999</v>
      </c>
      <c r="Q47" s="21" t="s">
        <v>130</v>
      </c>
      <c r="R47" s="9" t="s">
        <v>108</v>
      </c>
    </row>
    <row r="48" spans="1:18" ht="18.75" customHeight="1">
      <c r="A48" s="88"/>
      <c r="B48" s="91"/>
      <c r="C48" s="94"/>
      <c r="D48" s="97"/>
      <c r="E48" s="102" t="s">
        <v>182</v>
      </c>
      <c r="F48" s="103"/>
      <c r="G48" s="18" t="s">
        <v>131</v>
      </c>
      <c r="H48" s="19" t="s">
        <v>39</v>
      </c>
      <c r="I48" s="22"/>
      <c r="J48" s="18" t="s">
        <v>132</v>
      </c>
      <c r="K48" s="19" t="s">
        <v>72</v>
      </c>
      <c r="L48" s="22"/>
      <c r="M48" s="19" t="s">
        <v>55</v>
      </c>
      <c r="N48" s="19"/>
      <c r="O48" s="20"/>
      <c r="P48" s="16">
        <v>20.354600000000005</v>
      </c>
      <c r="Q48" s="21" t="s">
        <v>130</v>
      </c>
      <c r="R48" s="9" t="s">
        <v>108</v>
      </c>
    </row>
    <row r="49" spans="1:18" ht="18.75" customHeight="1">
      <c r="A49" s="89"/>
      <c r="B49" s="92"/>
      <c r="C49" s="95"/>
      <c r="D49" s="98"/>
      <c r="E49" s="24" t="s">
        <v>182</v>
      </c>
      <c r="F49" s="24" t="s">
        <v>182</v>
      </c>
      <c r="G49" s="28" t="s">
        <v>42</v>
      </c>
      <c r="H49" s="29" t="s">
        <v>25</v>
      </c>
      <c r="I49" s="32"/>
      <c r="J49" s="28" t="s">
        <v>35</v>
      </c>
      <c r="K49" s="29" t="s">
        <v>44</v>
      </c>
      <c r="L49" s="32"/>
      <c r="M49" s="29" t="s">
        <v>87</v>
      </c>
      <c r="N49" s="30"/>
      <c r="O49" s="31"/>
      <c r="P49" s="104" t="s">
        <v>182</v>
      </c>
      <c r="Q49" s="105"/>
      <c r="R49" s="9" t="s">
        <v>108</v>
      </c>
    </row>
    <row r="50" spans="1:18" ht="18.75" customHeight="1">
      <c r="A50" s="87">
        <v>22</v>
      </c>
      <c r="B50" s="106" t="s">
        <v>23</v>
      </c>
      <c r="C50" s="93" t="s">
        <v>63</v>
      </c>
      <c r="D50" s="96" t="s">
        <v>24</v>
      </c>
      <c r="E50" s="99" t="s">
        <v>211</v>
      </c>
      <c r="F50" s="100"/>
      <c r="G50" s="18" t="s">
        <v>53</v>
      </c>
      <c r="H50" s="19"/>
      <c r="I50" s="20"/>
      <c r="J50" s="18" t="s">
        <v>176</v>
      </c>
      <c r="K50" s="19" t="s">
        <v>95</v>
      </c>
      <c r="L50" s="20"/>
      <c r="M50" s="19" t="s">
        <v>63</v>
      </c>
      <c r="N50" s="19" t="s">
        <v>36</v>
      </c>
      <c r="O50" s="20"/>
      <c r="P50" s="16">
        <v>659.76940000000002</v>
      </c>
      <c r="Q50" s="17" t="s">
        <v>133</v>
      </c>
      <c r="R50" s="9" t="s">
        <v>60</v>
      </c>
    </row>
    <row r="51" spans="1:18" ht="18.75" customHeight="1">
      <c r="A51" s="88"/>
      <c r="B51" s="106"/>
      <c r="C51" s="94"/>
      <c r="D51" s="97"/>
      <c r="E51" s="102" t="s">
        <v>212</v>
      </c>
      <c r="F51" s="103"/>
      <c r="G51" s="18" t="s">
        <v>237</v>
      </c>
      <c r="H51" s="19"/>
      <c r="I51" s="22"/>
      <c r="J51" s="18" t="s">
        <v>74</v>
      </c>
      <c r="K51" s="19" t="s">
        <v>72</v>
      </c>
      <c r="L51" s="20"/>
      <c r="M51" s="19" t="s">
        <v>134</v>
      </c>
      <c r="N51" s="19" t="s">
        <v>75</v>
      </c>
      <c r="O51" s="20"/>
      <c r="P51" s="16">
        <v>24.486740000000001</v>
      </c>
      <c r="Q51" s="21" t="s">
        <v>22</v>
      </c>
      <c r="R51" s="9" t="s">
        <v>9</v>
      </c>
    </row>
    <row r="52" spans="1:18" ht="18.75" customHeight="1">
      <c r="A52" s="88"/>
      <c r="B52" s="106"/>
      <c r="C52" s="94"/>
      <c r="D52" s="97"/>
      <c r="E52" s="102" t="s">
        <v>134</v>
      </c>
      <c r="F52" s="103"/>
      <c r="G52" s="18" t="s">
        <v>39</v>
      </c>
      <c r="H52" s="19"/>
      <c r="I52" s="22"/>
      <c r="J52" s="18" t="s">
        <v>86</v>
      </c>
      <c r="K52" s="19" t="s">
        <v>62</v>
      </c>
      <c r="L52" s="22"/>
      <c r="M52" s="19" t="s">
        <v>135</v>
      </c>
      <c r="N52" s="19" t="s">
        <v>120</v>
      </c>
      <c r="O52" s="20"/>
      <c r="P52" s="16">
        <v>21.390080000000001</v>
      </c>
      <c r="Q52" s="21" t="s">
        <v>22</v>
      </c>
      <c r="R52" s="9" t="s">
        <v>1</v>
      </c>
    </row>
    <row r="53" spans="1:18" ht="18.75" customHeight="1">
      <c r="A53" s="89"/>
      <c r="B53" s="106"/>
      <c r="C53" s="95"/>
      <c r="D53" s="98"/>
      <c r="E53" s="26" t="s">
        <v>173</v>
      </c>
      <c r="F53" s="27" t="s">
        <v>182</v>
      </c>
      <c r="G53" s="18" t="s">
        <v>84</v>
      </c>
      <c r="H53" s="19"/>
      <c r="I53" s="22"/>
      <c r="J53" s="18" t="s">
        <v>34</v>
      </c>
      <c r="K53" s="19"/>
      <c r="L53" s="22"/>
      <c r="M53" s="19" t="s">
        <v>55</v>
      </c>
      <c r="N53" s="23" t="s">
        <v>137</v>
      </c>
      <c r="O53" s="20"/>
      <c r="P53" s="104" t="s">
        <v>182</v>
      </c>
      <c r="Q53" s="105"/>
      <c r="R53" s="9" t="s">
        <v>9</v>
      </c>
    </row>
    <row r="54" spans="1:18" ht="18.75" customHeight="1">
      <c r="A54" s="87">
        <v>23</v>
      </c>
      <c r="B54" s="106" t="s">
        <v>46</v>
      </c>
      <c r="C54" s="93" t="s">
        <v>177</v>
      </c>
      <c r="D54" s="96" t="s">
        <v>24</v>
      </c>
      <c r="E54" s="99" t="s">
        <v>213</v>
      </c>
      <c r="F54" s="100"/>
      <c r="G54" s="13" t="s">
        <v>24</v>
      </c>
      <c r="H54" s="14" t="s">
        <v>129</v>
      </c>
      <c r="I54" s="15"/>
      <c r="J54" s="13" t="s">
        <v>35</v>
      </c>
      <c r="K54" s="14" t="s">
        <v>44</v>
      </c>
      <c r="L54" s="15"/>
      <c r="M54" s="14" t="s">
        <v>28</v>
      </c>
      <c r="N54" s="14" t="s">
        <v>112</v>
      </c>
      <c r="O54" s="15"/>
      <c r="P54" s="16">
        <v>631.55189999999993</v>
      </c>
      <c r="Q54" s="17" t="s">
        <v>50</v>
      </c>
      <c r="R54" s="9" t="s">
        <v>9</v>
      </c>
    </row>
    <row r="55" spans="1:18" ht="18.75" customHeight="1">
      <c r="A55" s="88"/>
      <c r="B55" s="106"/>
      <c r="C55" s="94"/>
      <c r="D55" s="97"/>
      <c r="E55" s="102" t="s">
        <v>214</v>
      </c>
      <c r="F55" s="103"/>
      <c r="G55" s="18" t="s">
        <v>138</v>
      </c>
      <c r="H55" s="19" t="s">
        <v>126</v>
      </c>
      <c r="I55" s="20"/>
      <c r="J55" s="18" t="s">
        <v>116</v>
      </c>
      <c r="K55" s="19" t="s">
        <v>34</v>
      </c>
      <c r="L55" s="20"/>
      <c r="M55" s="19" t="s">
        <v>87</v>
      </c>
      <c r="N55" s="19" t="s">
        <v>36</v>
      </c>
      <c r="O55" s="20"/>
      <c r="P55" s="16">
        <v>23.758620000000004</v>
      </c>
      <c r="Q55" s="21" t="s">
        <v>22</v>
      </c>
      <c r="R55" s="9" t="s">
        <v>1</v>
      </c>
    </row>
    <row r="56" spans="1:18" ht="18.75" customHeight="1">
      <c r="A56" s="88"/>
      <c r="B56" s="106"/>
      <c r="C56" s="94"/>
      <c r="D56" s="97"/>
      <c r="E56" s="102" t="s">
        <v>215</v>
      </c>
      <c r="F56" s="103"/>
      <c r="G56" s="18" t="s">
        <v>139</v>
      </c>
      <c r="H56" s="19" t="s">
        <v>25</v>
      </c>
      <c r="I56" s="20"/>
      <c r="J56" s="18" t="s">
        <v>74</v>
      </c>
      <c r="K56" s="19" t="s">
        <v>140</v>
      </c>
      <c r="L56" s="22"/>
      <c r="M56" s="19" t="s">
        <v>41</v>
      </c>
      <c r="N56" s="19" t="s">
        <v>59</v>
      </c>
      <c r="O56" s="20"/>
      <c r="P56" s="16">
        <v>19.363970000000005</v>
      </c>
      <c r="Q56" s="21" t="s">
        <v>70</v>
      </c>
      <c r="R56" s="9" t="s">
        <v>1</v>
      </c>
    </row>
    <row r="57" spans="1:18" ht="18.75" customHeight="1">
      <c r="A57" s="89"/>
      <c r="B57" s="106"/>
      <c r="C57" s="95"/>
      <c r="D57" s="98"/>
      <c r="E57" s="26" t="s">
        <v>182</v>
      </c>
      <c r="F57" s="27" t="s">
        <v>182</v>
      </c>
      <c r="G57" s="28" t="s">
        <v>141</v>
      </c>
      <c r="H57" s="29"/>
      <c r="I57" s="31"/>
      <c r="J57" s="28" t="s">
        <v>107</v>
      </c>
      <c r="K57" s="29"/>
      <c r="L57" s="32"/>
      <c r="M57" s="29" t="s">
        <v>55</v>
      </c>
      <c r="N57" s="30" t="s">
        <v>102</v>
      </c>
      <c r="O57" s="31"/>
      <c r="P57" s="104" t="s">
        <v>182</v>
      </c>
      <c r="Q57" s="105"/>
      <c r="R57" s="9" t="s">
        <v>9</v>
      </c>
    </row>
    <row r="58" spans="1:18" ht="18.75" customHeight="1">
      <c r="A58" s="87">
        <v>24</v>
      </c>
      <c r="B58" s="106" t="s">
        <v>61</v>
      </c>
      <c r="C58" s="93" t="s">
        <v>177</v>
      </c>
      <c r="D58" s="96" t="s">
        <v>24</v>
      </c>
      <c r="E58" s="99" t="s">
        <v>216</v>
      </c>
      <c r="F58" s="100"/>
      <c r="G58" s="18" t="s">
        <v>24</v>
      </c>
      <c r="H58" s="19"/>
      <c r="I58" s="22"/>
      <c r="J58" s="18" t="s">
        <v>58</v>
      </c>
      <c r="K58" s="19" t="s">
        <v>78</v>
      </c>
      <c r="L58" s="20"/>
      <c r="M58" s="19" t="s">
        <v>28</v>
      </c>
      <c r="N58" s="19" t="s">
        <v>37</v>
      </c>
      <c r="O58" s="20"/>
      <c r="P58" s="16">
        <v>683.89499999999998</v>
      </c>
      <c r="Q58" s="17" t="s">
        <v>142</v>
      </c>
      <c r="R58" s="9" t="s">
        <v>1</v>
      </c>
    </row>
    <row r="59" spans="1:18" ht="18.75" customHeight="1">
      <c r="A59" s="88"/>
      <c r="B59" s="106"/>
      <c r="C59" s="94"/>
      <c r="D59" s="97"/>
      <c r="E59" s="102" t="s">
        <v>217</v>
      </c>
      <c r="F59" s="103"/>
      <c r="G59" s="18" t="s">
        <v>42</v>
      </c>
      <c r="H59" s="19"/>
      <c r="I59" s="22"/>
      <c r="J59" s="18" t="s">
        <v>238</v>
      </c>
      <c r="K59" s="19" t="s">
        <v>44</v>
      </c>
      <c r="L59" s="20"/>
      <c r="M59" s="19" t="s">
        <v>143</v>
      </c>
      <c r="N59" s="19" t="s">
        <v>144</v>
      </c>
      <c r="O59" s="20"/>
      <c r="P59" s="16">
        <v>26.312399999999997</v>
      </c>
      <c r="Q59" s="21" t="s">
        <v>22</v>
      </c>
      <c r="R59" s="9" t="s">
        <v>9</v>
      </c>
    </row>
    <row r="60" spans="1:18" ht="18.75" customHeight="1">
      <c r="A60" s="88"/>
      <c r="B60" s="106"/>
      <c r="C60" s="94"/>
      <c r="D60" s="97"/>
      <c r="E60" s="102" t="s">
        <v>144</v>
      </c>
      <c r="F60" s="103"/>
      <c r="G60" s="18" t="s">
        <v>94</v>
      </c>
      <c r="H60" s="19"/>
      <c r="I60" s="22"/>
      <c r="J60" s="18" t="s">
        <v>145</v>
      </c>
      <c r="K60" s="19" t="s">
        <v>40</v>
      </c>
      <c r="L60" s="20"/>
      <c r="M60" s="19" t="s">
        <v>36</v>
      </c>
      <c r="N60" s="19"/>
      <c r="O60" s="20"/>
      <c r="P60" s="16">
        <v>18.847599999999996</v>
      </c>
      <c r="Q60" s="21" t="s">
        <v>22</v>
      </c>
      <c r="R60" s="9" t="s">
        <v>9</v>
      </c>
    </row>
    <row r="61" spans="1:18" ht="18.75" customHeight="1">
      <c r="A61" s="89"/>
      <c r="B61" s="106"/>
      <c r="C61" s="95"/>
      <c r="D61" s="98"/>
      <c r="E61" s="26" t="s">
        <v>182</v>
      </c>
      <c r="F61" s="27" t="s">
        <v>182</v>
      </c>
      <c r="G61" s="18" t="s">
        <v>25</v>
      </c>
      <c r="H61" s="19"/>
      <c r="I61" s="22"/>
      <c r="J61" s="18" t="s">
        <v>34</v>
      </c>
      <c r="K61" s="19" t="s">
        <v>35</v>
      </c>
      <c r="L61" s="20"/>
      <c r="M61" s="19" t="s">
        <v>41</v>
      </c>
      <c r="N61" s="19"/>
      <c r="O61" s="20"/>
      <c r="P61" s="104" t="s">
        <v>218</v>
      </c>
      <c r="Q61" s="105"/>
      <c r="R61" s="9" t="s">
        <v>9</v>
      </c>
    </row>
    <row r="62" spans="1:18" ht="18.75" customHeight="1">
      <c r="A62" s="87">
        <v>25</v>
      </c>
      <c r="B62" s="106" t="s">
        <v>76</v>
      </c>
      <c r="C62" s="93" t="s">
        <v>219</v>
      </c>
      <c r="D62" s="96" t="s">
        <v>24</v>
      </c>
      <c r="E62" s="99" t="s">
        <v>220</v>
      </c>
      <c r="F62" s="100"/>
      <c r="G62" s="13" t="s">
        <v>24</v>
      </c>
      <c r="H62" s="14"/>
      <c r="I62" s="33"/>
      <c r="J62" s="13" t="s">
        <v>62</v>
      </c>
      <c r="K62" s="14" t="s">
        <v>146</v>
      </c>
      <c r="L62" s="15" t="s">
        <v>95</v>
      </c>
      <c r="M62" s="14" t="s">
        <v>147</v>
      </c>
      <c r="N62" s="14" t="s">
        <v>148</v>
      </c>
      <c r="O62" s="15"/>
      <c r="P62" s="16">
        <v>672.94959999999992</v>
      </c>
      <c r="Q62" s="17" t="s">
        <v>142</v>
      </c>
      <c r="R62" s="9" t="s">
        <v>9</v>
      </c>
    </row>
    <row r="63" spans="1:18" ht="18.75" customHeight="1">
      <c r="A63" s="88"/>
      <c r="B63" s="106"/>
      <c r="C63" s="94"/>
      <c r="D63" s="97"/>
      <c r="E63" s="102" t="s">
        <v>221</v>
      </c>
      <c r="F63" s="103"/>
      <c r="G63" s="18" t="s">
        <v>149</v>
      </c>
      <c r="H63" s="19"/>
      <c r="I63" s="22"/>
      <c r="J63" s="18" t="s">
        <v>26</v>
      </c>
      <c r="K63" s="19" t="s">
        <v>136</v>
      </c>
      <c r="L63" s="20" t="s">
        <v>86</v>
      </c>
      <c r="M63" s="19" t="s">
        <v>55</v>
      </c>
      <c r="N63" s="19" t="s">
        <v>36</v>
      </c>
      <c r="O63" s="20"/>
      <c r="P63" s="16">
        <v>18.200759999999999</v>
      </c>
      <c r="Q63" s="21" t="s">
        <v>70</v>
      </c>
      <c r="R63" s="9" t="s">
        <v>66</v>
      </c>
    </row>
    <row r="64" spans="1:18" ht="18.75" customHeight="1">
      <c r="A64" s="88"/>
      <c r="B64" s="106"/>
      <c r="C64" s="94"/>
      <c r="D64" s="97"/>
      <c r="E64" s="102" t="s">
        <v>182</v>
      </c>
      <c r="F64" s="103"/>
      <c r="G64" s="18"/>
      <c r="H64" s="19"/>
      <c r="I64" s="22"/>
      <c r="J64" s="18" t="s">
        <v>72</v>
      </c>
      <c r="K64" s="19" t="s">
        <v>150</v>
      </c>
      <c r="L64" s="20" t="s">
        <v>151</v>
      </c>
      <c r="M64" s="19" t="s">
        <v>87</v>
      </c>
      <c r="N64" s="19"/>
      <c r="O64" s="20"/>
      <c r="P64" s="16">
        <v>21.983720000000005</v>
      </c>
      <c r="Q64" s="21" t="s">
        <v>22</v>
      </c>
      <c r="R64" s="9" t="s">
        <v>82</v>
      </c>
    </row>
    <row r="65" spans="1:18" ht="18.75" customHeight="1">
      <c r="A65" s="89"/>
      <c r="B65" s="106"/>
      <c r="C65" s="95"/>
      <c r="D65" s="98"/>
      <c r="E65" s="26" t="s">
        <v>182</v>
      </c>
      <c r="F65" s="27" t="s">
        <v>182</v>
      </c>
      <c r="G65" s="28"/>
      <c r="H65" s="29"/>
      <c r="I65" s="32"/>
      <c r="J65" s="28" t="s">
        <v>34</v>
      </c>
      <c r="K65" s="29" t="s">
        <v>74</v>
      </c>
      <c r="L65" s="32"/>
      <c r="M65" s="29" t="s">
        <v>69</v>
      </c>
      <c r="N65" s="29"/>
      <c r="O65" s="31"/>
      <c r="P65" s="104" t="s">
        <v>222</v>
      </c>
      <c r="Q65" s="105"/>
      <c r="R65" s="9" t="s">
        <v>9</v>
      </c>
    </row>
    <row r="66" spans="1:18" ht="18.75" customHeight="1">
      <c r="A66" s="87">
        <v>28</v>
      </c>
      <c r="B66" s="90" t="s">
        <v>19</v>
      </c>
      <c r="C66" s="93" t="s">
        <v>177</v>
      </c>
      <c r="D66" s="96" t="s">
        <v>24</v>
      </c>
      <c r="E66" s="99" t="s">
        <v>223</v>
      </c>
      <c r="F66" s="118"/>
      <c r="G66" s="13" t="s">
        <v>24</v>
      </c>
      <c r="H66" s="14" t="s">
        <v>152</v>
      </c>
      <c r="I66" s="15"/>
      <c r="J66" s="13" t="s">
        <v>74</v>
      </c>
      <c r="K66" s="14" t="s">
        <v>26</v>
      </c>
      <c r="L66" s="15"/>
      <c r="M66" s="14" t="s">
        <v>28</v>
      </c>
      <c r="N66" s="14" t="s">
        <v>36</v>
      </c>
      <c r="O66" s="15"/>
      <c r="P66" s="16">
        <v>630.60159999999973</v>
      </c>
      <c r="Q66" s="17" t="s">
        <v>50</v>
      </c>
      <c r="R66" s="9" t="s">
        <v>66</v>
      </c>
    </row>
    <row r="67" spans="1:18" ht="18.75" customHeight="1">
      <c r="A67" s="88"/>
      <c r="B67" s="91"/>
      <c r="C67" s="94"/>
      <c r="D67" s="97"/>
      <c r="E67" s="102" t="s">
        <v>224</v>
      </c>
      <c r="F67" s="119"/>
      <c r="G67" s="18" t="s">
        <v>153</v>
      </c>
      <c r="H67" s="19" t="s">
        <v>122</v>
      </c>
      <c r="I67" s="20"/>
      <c r="J67" s="18" t="s">
        <v>34</v>
      </c>
      <c r="K67" s="19" t="s">
        <v>44</v>
      </c>
      <c r="L67" s="20"/>
      <c r="M67" s="19" t="s">
        <v>41</v>
      </c>
      <c r="N67" s="19" t="s">
        <v>112</v>
      </c>
      <c r="O67" s="20"/>
      <c r="P67" s="16">
        <v>25.823930000000008</v>
      </c>
      <c r="Q67" s="21" t="s">
        <v>154</v>
      </c>
      <c r="R67" s="9" t="s">
        <v>9</v>
      </c>
    </row>
    <row r="68" spans="1:18" ht="18.75" customHeight="1">
      <c r="A68" s="88"/>
      <c r="B68" s="91"/>
      <c r="C68" s="94"/>
      <c r="D68" s="97"/>
      <c r="E68" s="102" t="s">
        <v>225</v>
      </c>
      <c r="F68" s="119"/>
      <c r="G68" s="18" t="s">
        <v>106</v>
      </c>
      <c r="H68" s="19" t="s">
        <v>141</v>
      </c>
      <c r="I68" s="20"/>
      <c r="J68" s="18" t="s">
        <v>72</v>
      </c>
      <c r="K68" s="19" t="s">
        <v>140</v>
      </c>
      <c r="L68" s="20"/>
      <c r="M68" s="19" t="s">
        <v>64</v>
      </c>
      <c r="N68" s="19" t="s">
        <v>102</v>
      </c>
      <c r="O68" s="20"/>
      <c r="P68" s="16">
        <v>18.676919999999999</v>
      </c>
      <c r="Q68" s="21" t="s">
        <v>22</v>
      </c>
      <c r="R68" s="9" t="s">
        <v>9</v>
      </c>
    </row>
    <row r="69" spans="1:18" ht="18.75" customHeight="1">
      <c r="A69" s="89"/>
      <c r="B69" s="92"/>
      <c r="C69" s="95"/>
      <c r="D69" s="98"/>
      <c r="E69" s="24" t="s">
        <v>182</v>
      </c>
      <c r="F69" s="24" t="s">
        <v>182</v>
      </c>
      <c r="G69" s="28" t="s">
        <v>155</v>
      </c>
      <c r="H69" s="29"/>
      <c r="I69" s="31"/>
      <c r="J69" s="28" t="s">
        <v>62</v>
      </c>
      <c r="K69" s="29" t="s">
        <v>105</v>
      </c>
      <c r="L69" s="31"/>
      <c r="M69" s="29" t="s">
        <v>55</v>
      </c>
      <c r="N69" s="29"/>
      <c r="O69" s="31"/>
      <c r="P69" s="104" t="s">
        <v>226</v>
      </c>
      <c r="Q69" s="105"/>
      <c r="R69" s="9" t="s">
        <v>31</v>
      </c>
    </row>
    <row r="70" spans="1:18" ht="18.75" customHeight="1">
      <c r="A70" s="87">
        <v>29</v>
      </c>
      <c r="B70" s="106" t="s">
        <v>23</v>
      </c>
      <c r="C70" s="93" t="s">
        <v>156</v>
      </c>
      <c r="D70" s="96" t="s">
        <v>24</v>
      </c>
      <c r="E70" s="99" t="s">
        <v>227</v>
      </c>
      <c r="F70" s="100"/>
      <c r="G70" s="18" t="s">
        <v>24</v>
      </c>
      <c r="H70" s="19" t="s">
        <v>53</v>
      </c>
      <c r="I70" s="20"/>
      <c r="J70" s="18" t="s">
        <v>62</v>
      </c>
      <c r="K70" s="19" t="s">
        <v>95</v>
      </c>
      <c r="L70" s="20" t="s">
        <v>34</v>
      </c>
      <c r="M70" s="13" t="s">
        <v>156</v>
      </c>
      <c r="N70" s="14" t="s">
        <v>36</v>
      </c>
      <c r="O70" s="15"/>
      <c r="P70" s="16">
        <v>622.56219999999985</v>
      </c>
      <c r="Q70" s="17" t="s">
        <v>99</v>
      </c>
      <c r="R70" s="9" t="s">
        <v>82</v>
      </c>
    </row>
    <row r="71" spans="1:18" ht="18.75" customHeight="1">
      <c r="A71" s="88"/>
      <c r="B71" s="106"/>
      <c r="C71" s="94"/>
      <c r="D71" s="97"/>
      <c r="E71" s="102" t="s">
        <v>228</v>
      </c>
      <c r="F71" s="103"/>
      <c r="G71" s="18" t="s">
        <v>42</v>
      </c>
      <c r="H71" s="19"/>
      <c r="I71" s="22"/>
      <c r="J71" s="18" t="s">
        <v>240</v>
      </c>
      <c r="K71" s="19" t="s">
        <v>132</v>
      </c>
      <c r="L71" s="20" t="s">
        <v>72</v>
      </c>
      <c r="M71" s="18" t="s">
        <v>98</v>
      </c>
      <c r="N71" s="19" t="s">
        <v>75</v>
      </c>
      <c r="O71" s="20"/>
      <c r="P71" s="16">
        <v>31.154649999999993</v>
      </c>
      <c r="Q71" s="21" t="s">
        <v>70</v>
      </c>
      <c r="R71" s="9" t="s">
        <v>66</v>
      </c>
    </row>
    <row r="72" spans="1:18" ht="18.75" customHeight="1">
      <c r="A72" s="88"/>
      <c r="B72" s="106"/>
      <c r="C72" s="94"/>
      <c r="D72" s="97"/>
      <c r="E72" s="102" t="s">
        <v>229</v>
      </c>
      <c r="F72" s="103"/>
      <c r="G72" s="18" t="s">
        <v>237</v>
      </c>
      <c r="H72" s="19"/>
      <c r="I72" s="22"/>
      <c r="J72" s="18" t="s">
        <v>241</v>
      </c>
      <c r="K72" s="19" t="s">
        <v>86</v>
      </c>
      <c r="L72" s="20" t="s">
        <v>238</v>
      </c>
      <c r="M72" s="18" t="s">
        <v>239</v>
      </c>
      <c r="N72" s="19"/>
      <c r="O72" s="20"/>
      <c r="P72" s="16">
        <v>23.837800000000001</v>
      </c>
      <c r="Q72" s="21" t="s">
        <v>22</v>
      </c>
      <c r="R72" s="9" t="s">
        <v>108</v>
      </c>
    </row>
    <row r="73" spans="1:18" ht="18.75" customHeight="1">
      <c r="A73" s="89"/>
      <c r="B73" s="106"/>
      <c r="C73" s="95"/>
      <c r="D73" s="98"/>
      <c r="E73" s="26" t="s">
        <v>182</v>
      </c>
      <c r="F73" s="27" t="s">
        <v>182</v>
      </c>
      <c r="G73" s="28" t="s">
        <v>115</v>
      </c>
      <c r="H73" s="29"/>
      <c r="I73" s="32"/>
      <c r="J73" s="28" t="s">
        <v>242</v>
      </c>
      <c r="K73" s="29" t="s">
        <v>44</v>
      </c>
      <c r="L73" s="32" t="s">
        <v>35</v>
      </c>
      <c r="M73" s="28" t="s">
        <v>93</v>
      </c>
      <c r="N73" s="30"/>
      <c r="O73" s="31"/>
      <c r="P73" s="104" t="s">
        <v>230</v>
      </c>
      <c r="Q73" s="105"/>
      <c r="R73" s="9" t="s">
        <v>1</v>
      </c>
    </row>
    <row r="74" spans="1:18" ht="18.75" customHeight="1">
      <c r="A74" s="87">
        <v>30</v>
      </c>
      <c r="B74" s="106" t="s">
        <v>46</v>
      </c>
      <c r="C74" s="93" t="s">
        <v>219</v>
      </c>
      <c r="D74" s="96" t="s">
        <v>24</v>
      </c>
      <c r="E74" s="99" t="s">
        <v>231</v>
      </c>
      <c r="F74" s="100"/>
      <c r="G74" s="13" t="s">
        <v>24</v>
      </c>
      <c r="H74" s="14"/>
      <c r="I74" s="15"/>
      <c r="J74" s="13" t="s">
        <v>62</v>
      </c>
      <c r="K74" s="14" t="s">
        <v>145</v>
      </c>
      <c r="L74" s="15"/>
      <c r="M74" s="13" t="s">
        <v>147</v>
      </c>
      <c r="N74" s="14" t="s">
        <v>157</v>
      </c>
      <c r="O74" s="15" t="s">
        <v>158</v>
      </c>
      <c r="P74" s="16">
        <v>763.83559999999989</v>
      </c>
      <c r="Q74" s="17" t="s">
        <v>99</v>
      </c>
      <c r="R74" s="9" t="s">
        <v>9</v>
      </c>
    </row>
    <row r="75" spans="1:18" ht="18.75" customHeight="1">
      <c r="A75" s="88"/>
      <c r="B75" s="106"/>
      <c r="C75" s="94"/>
      <c r="D75" s="97"/>
      <c r="E75" s="102" t="s">
        <v>232</v>
      </c>
      <c r="F75" s="103"/>
      <c r="G75" s="18" t="s">
        <v>159</v>
      </c>
      <c r="H75" s="19"/>
      <c r="I75" s="20"/>
      <c r="J75" s="18" t="s">
        <v>26</v>
      </c>
      <c r="K75" s="19" t="s">
        <v>160</v>
      </c>
      <c r="L75" s="20"/>
      <c r="M75" s="18" t="s">
        <v>41</v>
      </c>
      <c r="N75" s="19" t="s">
        <v>87</v>
      </c>
      <c r="O75" s="20" t="s">
        <v>161</v>
      </c>
      <c r="P75" s="16">
        <v>17.943180000000005</v>
      </c>
      <c r="Q75" s="21" t="s">
        <v>154</v>
      </c>
      <c r="R75" s="9" t="s">
        <v>9</v>
      </c>
    </row>
    <row r="76" spans="1:18" ht="18.75" customHeight="1">
      <c r="A76" s="88"/>
      <c r="B76" s="106"/>
      <c r="C76" s="94"/>
      <c r="D76" s="97"/>
      <c r="E76" s="102" t="s">
        <v>182</v>
      </c>
      <c r="F76" s="103"/>
      <c r="G76" s="18" t="s">
        <v>162</v>
      </c>
      <c r="H76" s="19"/>
      <c r="I76" s="20"/>
      <c r="J76" s="18" t="s">
        <v>72</v>
      </c>
      <c r="K76" s="19" t="s">
        <v>163</v>
      </c>
      <c r="L76" s="20"/>
      <c r="M76" s="18" t="s">
        <v>55</v>
      </c>
      <c r="N76" s="19" t="s">
        <v>69</v>
      </c>
      <c r="O76" s="20"/>
      <c r="P76" s="16">
        <v>19.45026</v>
      </c>
      <c r="Q76" s="21" t="s">
        <v>164</v>
      </c>
      <c r="R76" s="9" t="s">
        <v>9</v>
      </c>
    </row>
    <row r="77" spans="1:18" ht="18.75" customHeight="1">
      <c r="A77" s="89"/>
      <c r="B77" s="106"/>
      <c r="C77" s="95"/>
      <c r="D77" s="98"/>
      <c r="E77" s="26" t="s">
        <v>182</v>
      </c>
      <c r="F77" s="27" t="s">
        <v>182</v>
      </c>
      <c r="G77" s="28" t="s">
        <v>24</v>
      </c>
      <c r="H77" s="29"/>
      <c r="I77" s="31"/>
      <c r="J77" s="28" t="s">
        <v>34</v>
      </c>
      <c r="K77" s="29" t="s">
        <v>165</v>
      </c>
      <c r="L77" s="31"/>
      <c r="M77" s="28" t="s">
        <v>75</v>
      </c>
      <c r="N77" s="29" t="s">
        <v>166</v>
      </c>
      <c r="O77" s="31"/>
      <c r="P77" s="104" t="s">
        <v>233</v>
      </c>
      <c r="Q77" s="105"/>
      <c r="R77" s="9" t="s">
        <v>9</v>
      </c>
    </row>
    <row r="78" spans="1:18" ht="18.75" customHeight="1">
      <c r="A78" s="87">
        <v>31</v>
      </c>
      <c r="B78" s="106" t="s">
        <v>61</v>
      </c>
      <c r="C78" s="93" t="s">
        <v>177</v>
      </c>
      <c r="D78" s="96" t="s">
        <v>24</v>
      </c>
      <c r="E78" s="99" t="s">
        <v>234</v>
      </c>
      <c r="F78" s="100"/>
      <c r="G78" s="13" t="s">
        <v>24</v>
      </c>
      <c r="H78" s="14" t="s">
        <v>83</v>
      </c>
      <c r="I78" s="15"/>
      <c r="J78" s="13" t="s">
        <v>72</v>
      </c>
      <c r="K78" s="14" t="s">
        <v>146</v>
      </c>
      <c r="L78" s="15"/>
      <c r="M78" s="13" t="s">
        <v>28</v>
      </c>
      <c r="N78" s="14" t="s">
        <v>75</v>
      </c>
      <c r="O78" s="15"/>
      <c r="P78" s="16">
        <v>681.22865999999988</v>
      </c>
      <c r="Q78" s="17" t="s">
        <v>142</v>
      </c>
      <c r="R78" s="9" t="s">
        <v>100</v>
      </c>
    </row>
    <row r="79" spans="1:18" ht="18.75" customHeight="1">
      <c r="A79" s="88"/>
      <c r="B79" s="106"/>
      <c r="C79" s="94"/>
      <c r="D79" s="97"/>
      <c r="E79" s="102" t="s">
        <v>235</v>
      </c>
      <c r="F79" s="103"/>
      <c r="G79" s="18" t="s">
        <v>53</v>
      </c>
      <c r="H79" s="19" t="s">
        <v>24</v>
      </c>
      <c r="I79" s="20"/>
      <c r="J79" s="18" t="s">
        <v>34</v>
      </c>
      <c r="K79" s="19" t="s">
        <v>167</v>
      </c>
      <c r="L79" s="20"/>
      <c r="M79" s="18" t="s">
        <v>168</v>
      </c>
      <c r="N79" s="19" t="s">
        <v>69</v>
      </c>
      <c r="O79" s="20"/>
      <c r="P79" s="16">
        <v>26.299036000000008</v>
      </c>
      <c r="Q79" s="21" t="s">
        <v>88</v>
      </c>
      <c r="R79" s="9" t="s">
        <v>82</v>
      </c>
    </row>
    <row r="80" spans="1:18" ht="18.75" customHeight="1">
      <c r="A80" s="88"/>
      <c r="B80" s="106"/>
      <c r="C80" s="94"/>
      <c r="D80" s="97"/>
      <c r="E80" s="102" t="s">
        <v>236</v>
      </c>
      <c r="F80" s="103"/>
      <c r="G80" s="18" t="s">
        <v>149</v>
      </c>
      <c r="H80" s="19" t="s">
        <v>96</v>
      </c>
      <c r="I80" s="20"/>
      <c r="J80" s="18" t="s">
        <v>95</v>
      </c>
      <c r="K80" s="19"/>
      <c r="L80" s="20"/>
      <c r="M80" s="18" t="s">
        <v>55</v>
      </c>
      <c r="N80" s="19" t="s">
        <v>41</v>
      </c>
      <c r="O80" s="20"/>
      <c r="P80" s="16">
        <v>21.415767999999996</v>
      </c>
      <c r="Q80" s="21" t="s">
        <v>169</v>
      </c>
      <c r="R80" s="9" t="s">
        <v>9</v>
      </c>
    </row>
    <row r="81" spans="1:18" ht="18.75" customHeight="1">
      <c r="A81" s="89"/>
      <c r="B81" s="106"/>
      <c r="C81" s="95"/>
      <c r="D81" s="98"/>
      <c r="E81" s="26" t="s">
        <v>182</v>
      </c>
      <c r="F81" s="27" t="s">
        <v>182</v>
      </c>
      <c r="G81" s="28" t="s">
        <v>118</v>
      </c>
      <c r="H81" s="29"/>
      <c r="I81" s="31"/>
      <c r="J81" s="28" t="s">
        <v>68</v>
      </c>
      <c r="K81" s="29"/>
      <c r="L81" s="31"/>
      <c r="M81" s="28" t="s">
        <v>36</v>
      </c>
      <c r="N81" s="29"/>
      <c r="O81" s="31"/>
      <c r="P81" s="104" t="s">
        <v>182</v>
      </c>
      <c r="Q81" s="105"/>
      <c r="R81" s="9" t="s">
        <v>31</v>
      </c>
    </row>
    <row r="82" spans="1:18" ht="17.25" hidden="1" customHeight="1">
      <c r="A82" s="87" t="str">
        <f>IF([1]人数!$F31=0," ",[1]人数!$F31)</f>
        <v xml:space="preserve"> </v>
      </c>
      <c r="B82" s="106" t="s">
        <v>76</v>
      </c>
      <c r="C82" s="93" t="str">
        <f>IF(ISERROR(VLOOKUP(1,[1]作成!$H$1037:$K$1101,3,FALSE))," ",VLOOKUP(1,[1]作成!$H$1037:$K$1101,3,FALSE))</f>
        <v xml:space="preserve"> </v>
      </c>
      <c r="D82" s="96" t="str">
        <f>IF(ISERROR(VLOOKUP(2,[1]作成!$H$1047:$K$1101,4,FALSE))," ",VLOOKUP(2,[1]作成!$H$1047:$K$1101,4,FALSE))</f>
        <v xml:space="preserve"> </v>
      </c>
      <c r="E82" s="99" t="str">
        <f>IF(ISERROR(VLOOKUP(3,[1]作成!$H$1037:$K$1101,3,FALSE))," ",VLOOKUP(3,[1]作成!$H$1037:$K$1101,3,FALSE))</f>
        <v xml:space="preserve"> </v>
      </c>
      <c r="F82" s="100"/>
      <c r="G82" s="13"/>
      <c r="H82" s="14"/>
      <c r="I82" s="15"/>
      <c r="J82" s="13"/>
      <c r="K82" s="14"/>
      <c r="L82" s="15"/>
      <c r="M82" s="13"/>
      <c r="N82" s="14"/>
      <c r="O82" s="15"/>
      <c r="P82" s="16" t="str">
        <f>IF([1]計算!U25=0," ",[1]計算!U25)</f>
        <v xml:space="preserve"> </v>
      </c>
      <c r="Q82" s="17" t="s">
        <v>65</v>
      </c>
    </row>
    <row r="83" spans="1:18" ht="17.25" hidden="1" customHeight="1">
      <c r="A83" s="88"/>
      <c r="B83" s="106"/>
      <c r="C83" s="94"/>
      <c r="D83" s="97"/>
      <c r="E83" s="102" t="str">
        <f>IF(ISERROR(VLOOKUP(4,[1]作成!$H$1037:$K$1101,3,FALSE))," ",VLOOKUP(4,[1]作成!$H$1037:$K$1101,3,FALSE))</f>
        <v xml:space="preserve"> </v>
      </c>
      <c r="F83" s="103"/>
      <c r="G83" s="18"/>
      <c r="H83" s="19"/>
      <c r="I83" s="20"/>
      <c r="J83" s="18"/>
      <c r="K83" s="19"/>
      <c r="L83" s="20"/>
      <c r="M83" s="18"/>
      <c r="N83" s="19"/>
      <c r="O83" s="20"/>
      <c r="P83" s="16" t="str">
        <f>IF([1]計算!X25=0," ",[1]計算!X25)</f>
        <v xml:space="preserve"> </v>
      </c>
      <c r="Q83" s="21" t="s">
        <v>88</v>
      </c>
    </row>
    <row r="84" spans="1:18" ht="17.25" hidden="1" customHeight="1">
      <c r="A84" s="88"/>
      <c r="B84" s="106"/>
      <c r="C84" s="94"/>
      <c r="D84" s="97"/>
      <c r="E84" s="102" t="str">
        <f>IF(ISERROR(VLOOKUP(5,[1]作成!$H$1037:$K$1101,3,FALSE))," ",VLOOKUP(5,[1]作成!$H$1037:$K$1101,3,FALSE))</f>
        <v xml:space="preserve"> </v>
      </c>
      <c r="F84" s="103"/>
      <c r="G84" s="18"/>
      <c r="H84" s="19"/>
      <c r="I84" s="20"/>
      <c r="J84" s="18"/>
      <c r="K84" s="19"/>
      <c r="L84" s="20"/>
      <c r="M84" s="18"/>
      <c r="N84" s="19"/>
      <c r="O84" s="20"/>
      <c r="P84" s="16" t="str">
        <f>IF([1]計算!Z25=0," ",[1]計算!Z25)</f>
        <v xml:space="preserve"> </v>
      </c>
      <c r="Q84" s="21" t="s">
        <v>169</v>
      </c>
    </row>
    <row r="85" spans="1:18" ht="17.25" hidden="1" customHeight="1">
      <c r="A85" s="89"/>
      <c r="B85" s="106"/>
      <c r="C85" s="95"/>
      <c r="D85" s="98"/>
      <c r="E85" s="26" t="str">
        <f>IF(ISERROR(VLOOKUP(6,[1]作成!$H$1037:$K$1101,3,FALSE))," ",VLOOKUP(6,[1]作成!$H$1037:$K$1101,3,FALSE))</f>
        <v xml:space="preserve"> </v>
      </c>
      <c r="F85" s="27" t="str">
        <f>IF(ISERROR(VLOOKUP(7,[1]作成!$H$1037:$K$1101,3,FALSE))," ",VLOOKUP(7,[1]作成!$H$1037:$K$1101,3,FALSE))</f>
        <v xml:space="preserve"> </v>
      </c>
      <c r="G85" s="28"/>
      <c r="H85" s="29"/>
      <c r="I85" s="31"/>
      <c r="J85" s="28"/>
      <c r="K85" s="29"/>
      <c r="L85" s="31"/>
      <c r="M85" s="28"/>
      <c r="N85" s="29"/>
      <c r="O85" s="31"/>
      <c r="P85" s="104" t="str">
        <f>IF([1]人数!I31=0," ",[1]人数!I31)</f>
        <v xml:space="preserve"> </v>
      </c>
      <c r="Q85" s="105"/>
    </row>
    <row r="86" spans="1:18" ht="17.25" hidden="1" customHeight="1">
      <c r="A86" s="87" t="str">
        <f>IF([1]人数!$F32=0," ",[1]人数!$F32)</f>
        <v xml:space="preserve"> </v>
      </c>
      <c r="B86" s="90" t="s">
        <v>19</v>
      </c>
      <c r="C86" s="93" t="str">
        <f>IF(ISERROR(VLOOKUP(1,[1]作成!$H$1102:$K$1156,3,FALSE))," ",VLOOKUP(1,[1]作成!$H$1102:$K$1156,3,FALSE))</f>
        <v xml:space="preserve"> </v>
      </c>
      <c r="D86" s="96" t="str">
        <f>IF(ISERROR(VLOOKUP(2,[1]作成!$H$1102:$K$1156,4,FALSE))," ",VLOOKUP(2,[1]作成!$H$1102:$K$1156,4,FALSE))</f>
        <v xml:space="preserve"> </v>
      </c>
      <c r="E86" s="99" t="str">
        <f>IF(ISERROR(VLOOKUP(3,[1]作成!$H$1102:$K$1156,3,FALSE))," ",VLOOKUP(3,[1]作成!$H$1102:$K$1156,3,FALSE))</f>
        <v xml:space="preserve"> </v>
      </c>
      <c r="F86" s="100"/>
      <c r="G86" s="13"/>
      <c r="H86" s="14"/>
      <c r="I86" s="15"/>
      <c r="J86" s="13"/>
      <c r="K86" s="14"/>
      <c r="L86" s="15"/>
      <c r="M86" s="13"/>
      <c r="N86" s="14"/>
      <c r="O86" s="15"/>
      <c r="P86" s="16" t="str">
        <f>IF([1]計算!U26=0," ",[1]計算!U26)</f>
        <v xml:space="preserve"> </v>
      </c>
      <c r="Q86" s="17" t="s">
        <v>81</v>
      </c>
    </row>
    <row r="87" spans="1:18" ht="17.25" hidden="1" customHeight="1">
      <c r="A87" s="88"/>
      <c r="B87" s="91"/>
      <c r="C87" s="94"/>
      <c r="D87" s="97"/>
      <c r="E87" s="102" t="str">
        <f>IF(ISERROR(VLOOKUP(4,[1]作成!$H$1102:$K$1156,3,FALSE))," ",VLOOKUP(4,[1]作成!$H$1102:$K$1156,3,FALSE))</f>
        <v xml:space="preserve"> </v>
      </c>
      <c r="F87" s="103"/>
      <c r="G87" s="18"/>
      <c r="H87" s="19"/>
      <c r="I87" s="20"/>
      <c r="J87" s="18"/>
      <c r="K87" s="19"/>
      <c r="L87" s="20"/>
      <c r="M87" s="18"/>
      <c r="N87" s="19"/>
      <c r="O87" s="20"/>
      <c r="P87" s="16" t="str">
        <f>IF([1]計算!X26=0," ",[1]計算!X26)</f>
        <v xml:space="preserve"> </v>
      </c>
      <c r="Q87" s="21" t="s">
        <v>70</v>
      </c>
    </row>
    <row r="88" spans="1:18" ht="17.25" hidden="1" customHeight="1">
      <c r="A88" s="88"/>
      <c r="B88" s="91"/>
      <c r="C88" s="94"/>
      <c r="D88" s="97"/>
      <c r="E88" s="102" t="str">
        <f>IF(ISERROR(VLOOKUP(5,[1]作成!$H$1102:$K$1156,3,FALSE))," ",VLOOKUP(5,[1]作成!$H$1102:$K$1156,3,FALSE))</f>
        <v xml:space="preserve"> </v>
      </c>
      <c r="F88" s="103"/>
      <c r="G88" s="18"/>
      <c r="H88" s="19"/>
      <c r="I88" s="20"/>
      <c r="J88" s="18"/>
      <c r="K88" s="19"/>
      <c r="L88" s="20"/>
      <c r="M88" s="18"/>
      <c r="N88" s="19"/>
      <c r="O88" s="20"/>
      <c r="P88" s="16" t="str">
        <f>IF([1]計算!Z26=0," ",[1]計算!Z26)</f>
        <v xml:space="preserve"> </v>
      </c>
      <c r="Q88" s="21" t="s">
        <v>169</v>
      </c>
    </row>
    <row r="89" spans="1:18" ht="17.25" hidden="1" customHeight="1">
      <c r="A89" s="89"/>
      <c r="B89" s="92"/>
      <c r="C89" s="95"/>
      <c r="D89" s="98"/>
      <c r="E89" s="24" t="str">
        <f>IF(ISERROR(VLOOKUP(6,[1]作成!$H$1102:$K$1156,3,FALSE))," ",VLOOKUP(6,[1]作成!$H$1102:$K$1156,3,FALSE))</f>
        <v xml:space="preserve"> </v>
      </c>
      <c r="F89" s="24" t="str">
        <f>IF(ISERROR(VLOOKUP(7,[1]作成!$H$1102:$K$1156,3,FALSE))," ",VLOOKUP(7,[1]作成!$H$1102:$K$1156,3,FALSE))</f>
        <v xml:space="preserve"> </v>
      </c>
      <c r="G89" s="28"/>
      <c r="H89" s="29"/>
      <c r="I89" s="31"/>
      <c r="J89" s="28"/>
      <c r="K89" s="29"/>
      <c r="L89" s="31"/>
      <c r="M89" s="28"/>
      <c r="N89" s="29"/>
      <c r="O89" s="31"/>
      <c r="P89" s="104" t="str">
        <f>IF([1]人数!I32=0," ",[1]人数!I32)</f>
        <v xml:space="preserve"> </v>
      </c>
      <c r="Q89" s="105"/>
    </row>
    <row r="90" spans="1:18" ht="17.25" hidden="1" customHeight="1">
      <c r="A90" s="87" t="str">
        <f>IF([1]人数!$F33=0," ",[1]人数!$F33)</f>
        <v xml:space="preserve"> </v>
      </c>
      <c r="B90" s="106" t="s">
        <v>23</v>
      </c>
      <c r="C90" s="93" t="str">
        <f>IF(ISERROR(VLOOKUP(1,[1]作成!$H$1157:$K$1211,3,FALSE))," ",VLOOKUP(1,[1]作成!$H$1157:$K$1211,3,FALSE))</f>
        <v xml:space="preserve"> </v>
      </c>
      <c r="D90" s="96" t="str">
        <f>IF(ISERROR(VLOOKUP(2,[1]作成!$H$1157:$K$1211,4,FALSE))," ",VLOOKUP(2,[1]作成!$H$1157:$K$1211,4,FALSE))</f>
        <v xml:space="preserve"> </v>
      </c>
      <c r="E90" s="99" t="str">
        <f>IF(ISERROR(VLOOKUP(3,[1]作成!$H$1157:$K$1211,3,FALSE))," ",VLOOKUP(3,[1]作成!$H$1157:$K$1211,3,FALSE))</f>
        <v xml:space="preserve"> </v>
      </c>
      <c r="F90" s="100"/>
      <c r="G90" s="13"/>
      <c r="H90" s="14"/>
      <c r="I90" s="15"/>
      <c r="J90" s="13"/>
      <c r="K90" s="14"/>
      <c r="L90" s="15"/>
      <c r="M90" s="13"/>
      <c r="N90" s="14"/>
      <c r="O90" s="15"/>
      <c r="P90" s="16" t="str">
        <f>IF([1]計算!U27=0," ",[1]計算!U27)</f>
        <v xml:space="preserve"> </v>
      </c>
      <c r="Q90" s="17" t="s">
        <v>20</v>
      </c>
    </row>
    <row r="91" spans="1:18" ht="17.25" hidden="1" customHeight="1">
      <c r="A91" s="88"/>
      <c r="B91" s="106"/>
      <c r="C91" s="94"/>
      <c r="D91" s="97"/>
      <c r="E91" s="102" t="str">
        <f>IF(ISERROR(VLOOKUP(4,[1]作成!$H$1157:$K$1211,3,FALSE))," ",VLOOKUP(4,[1]作成!$H$1157:$K$1211,3,FALSE))</f>
        <v xml:space="preserve"> </v>
      </c>
      <c r="F91" s="103"/>
      <c r="G91" s="18"/>
      <c r="H91" s="19"/>
      <c r="I91" s="20"/>
      <c r="J91" s="18"/>
      <c r="K91" s="19"/>
      <c r="L91" s="20"/>
      <c r="M91" s="18"/>
      <c r="N91" s="19"/>
      <c r="O91" s="20"/>
      <c r="P91" s="16" t="str">
        <f>IF([1]計算!X27=0," ",[1]計算!X27)</f>
        <v xml:space="preserve"> </v>
      </c>
      <c r="Q91" s="21" t="s">
        <v>164</v>
      </c>
    </row>
    <row r="92" spans="1:18" ht="17.25" hidden="1" customHeight="1">
      <c r="A92" s="88"/>
      <c r="B92" s="106"/>
      <c r="C92" s="94"/>
      <c r="D92" s="97"/>
      <c r="E92" s="102" t="str">
        <f>IF(ISERROR(VLOOKUP(5,[1]作成!$H$1157:$K$1211,3,FALSE))," ",VLOOKUP(5,[1]作成!$H$1157:$K$1211,3,FALSE))</f>
        <v xml:space="preserve"> </v>
      </c>
      <c r="F92" s="103"/>
      <c r="G92" s="18"/>
      <c r="H92" s="19"/>
      <c r="I92" s="20"/>
      <c r="J92" s="18"/>
      <c r="K92" s="19"/>
      <c r="L92" s="20"/>
      <c r="M92" s="18"/>
      <c r="N92" s="19"/>
      <c r="O92" s="20"/>
      <c r="P92" s="16" t="str">
        <f>IF([1]計算!Z27=0," ",[1]計算!Z27)</f>
        <v xml:space="preserve"> </v>
      </c>
      <c r="Q92" s="21" t="s">
        <v>154</v>
      </c>
    </row>
    <row r="93" spans="1:18" ht="17.25" hidden="1" customHeight="1">
      <c r="A93" s="89"/>
      <c r="B93" s="106"/>
      <c r="C93" s="95"/>
      <c r="D93" s="98"/>
      <c r="E93" s="26" t="str">
        <f>IF(ISERROR(VLOOKUP(6,[1]作成!$H$1157:$K$1211,3,FALSE))," ",VLOOKUP(6,[1]作成!$H$1157:$K$1211,3,FALSE))</f>
        <v xml:space="preserve"> </v>
      </c>
      <c r="F93" s="27" t="str">
        <f>IF(ISERROR(VLOOKUP(7,[1]作成!$H$1157:$K$1211,3,FALSE))," ",VLOOKUP(7,[1]作成!$H$1157:$K$1211,3,FALSE))</f>
        <v xml:space="preserve"> </v>
      </c>
      <c r="G93" s="28"/>
      <c r="H93" s="29"/>
      <c r="I93" s="31"/>
      <c r="J93" s="28"/>
      <c r="K93" s="29"/>
      <c r="L93" s="31"/>
      <c r="M93" s="28"/>
      <c r="N93" s="29"/>
      <c r="O93" s="31"/>
      <c r="P93" s="120" t="str">
        <f>IF([1]人数!I33=0," ",[1]人数!I33)</f>
        <v xml:space="preserve"> </v>
      </c>
      <c r="Q93" s="120"/>
    </row>
    <row r="94" spans="1:18" ht="17.25" hidden="1" customHeight="1">
      <c r="A94" s="87" t="str">
        <f>IF([1]人数!$F34=0," ",[1]人数!$F34)</f>
        <v xml:space="preserve"> </v>
      </c>
      <c r="B94" s="106" t="s">
        <v>46</v>
      </c>
      <c r="C94" s="93" t="str">
        <f>IF(ISERROR(VLOOKUP(1,[1]作成!$H$1212:$K$1266,3,FALSE))," ",VLOOKUP(1,[1]作成!$H$1212:$K$1266,3,FALSE))</f>
        <v xml:space="preserve"> </v>
      </c>
      <c r="D94" s="96" t="str">
        <f>IF(ISERROR(VLOOKUP(2,[1]作成!$H$1212:$K$1266,4,FALSE))," ",VLOOKUP(2,[1]作成!$H$1212:$K$1266,4,FALSE))</f>
        <v xml:space="preserve"> </v>
      </c>
      <c r="E94" s="99" t="str">
        <f>IF(ISERROR(VLOOKUP(3,[1]作成!$H$1212:$K$1266,3,FALSE))," ",VLOOKUP(3,[1]作成!$H$1212:$K$1266,3,FALSE))</f>
        <v xml:space="preserve"> </v>
      </c>
      <c r="F94" s="100"/>
      <c r="G94" s="13"/>
      <c r="H94" s="14"/>
      <c r="I94" s="15"/>
      <c r="J94" s="13"/>
      <c r="K94" s="14"/>
      <c r="L94" s="15"/>
      <c r="M94" s="13"/>
      <c r="N94" s="14"/>
      <c r="O94" s="15"/>
      <c r="P94" s="16" t="str">
        <f>IF([1]計算!U28=0," ",[1]計算!U28)</f>
        <v xml:space="preserve"> </v>
      </c>
      <c r="Q94" s="17" t="s">
        <v>81</v>
      </c>
    </row>
    <row r="95" spans="1:18" ht="17.25" hidden="1" customHeight="1">
      <c r="A95" s="88"/>
      <c r="B95" s="106"/>
      <c r="C95" s="94"/>
      <c r="D95" s="97"/>
      <c r="E95" s="102" t="str">
        <f>IF(ISERROR(VLOOKUP(4,[1]作成!$H$1212:$K$1266,3,FALSE))," ",VLOOKUP(4,[1]作成!$H$1212:$K$1266,3,FALSE))</f>
        <v xml:space="preserve"> </v>
      </c>
      <c r="F95" s="103"/>
      <c r="G95" s="18"/>
      <c r="H95" s="19"/>
      <c r="I95" s="20"/>
      <c r="J95" s="18"/>
      <c r="K95" s="19"/>
      <c r="L95" s="20"/>
      <c r="M95" s="18"/>
      <c r="N95" s="19"/>
      <c r="O95" s="20"/>
      <c r="P95" s="16" t="str">
        <f>IF([1]計算!X28=0," ",[1]計算!X28)</f>
        <v xml:space="preserve"> </v>
      </c>
      <c r="Q95" s="21" t="s">
        <v>154</v>
      </c>
    </row>
    <row r="96" spans="1:18" ht="17.25" hidden="1" customHeight="1">
      <c r="A96" s="88"/>
      <c r="B96" s="106"/>
      <c r="C96" s="94"/>
      <c r="D96" s="97"/>
      <c r="E96" s="102" t="str">
        <f>IF(ISERROR(VLOOKUP(5,[1]作成!$H$1212:$K$1266,3,FALSE))," ",VLOOKUP(5,[1]作成!$H$1212:$K$1266,3,FALSE))</f>
        <v xml:space="preserve"> </v>
      </c>
      <c r="F96" s="103"/>
      <c r="G96" s="18"/>
      <c r="H96" s="19"/>
      <c r="I96" s="20"/>
      <c r="J96" s="18"/>
      <c r="K96" s="19"/>
      <c r="L96" s="20"/>
      <c r="M96" s="18"/>
      <c r="N96" s="19"/>
      <c r="O96" s="20"/>
      <c r="P96" s="16" t="str">
        <f>IF([1]計算!Z28=0," ",[1]計算!Z28)</f>
        <v xml:space="preserve"> </v>
      </c>
      <c r="Q96" s="21" t="s">
        <v>22</v>
      </c>
    </row>
    <row r="97" spans="1:18" ht="17.25" hidden="1" customHeight="1">
      <c r="A97" s="89"/>
      <c r="B97" s="106"/>
      <c r="C97" s="95"/>
      <c r="D97" s="98"/>
      <c r="E97" s="26" t="str">
        <f>IF(ISERROR(VLOOKUP(6,[1]作成!$H$1212:$K$1266,3,FALSE))," ",VLOOKUP(6,[1]作成!$H$1212:$K$1266,3,FALSE))</f>
        <v xml:space="preserve"> </v>
      </c>
      <c r="F97" s="27" t="str">
        <f>IF(ISERROR(VLOOKUP(7,[1]作成!$H$1212:$K$1266,3,FALSE))," ",VLOOKUP(7,[1]作成!$H$1212:$K$1266,3,FALSE))</f>
        <v xml:space="preserve"> </v>
      </c>
      <c r="G97" s="28"/>
      <c r="H97" s="29"/>
      <c r="I97" s="31"/>
      <c r="J97" s="28"/>
      <c r="K97" s="29"/>
      <c r="L97" s="31"/>
      <c r="M97" s="28"/>
      <c r="N97" s="29"/>
      <c r="O97" s="31"/>
      <c r="P97" s="104" t="str">
        <f>IF([1]人数!I34=0," ",[1]人数!I34)</f>
        <v xml:space="preserve"> </v>
      </c>
      <c r="Q97" s="105"/>
    </row>
    <row r="98" spans="1:18" ht="17.25" hidden="1" customHeight="1">
      <c r="A98" s="87" t="str">
        <f>IF([1]人数!$F35=0," ",[1]人数!$F35)</f>
        <v xml:space="preserve"> </v>
      </c>
      <c r="B98" s="106" t="s">
        <v>61</v>
      </c>
      <c r="C98" s="93" t="str">
        <f>IF(ISERROR(VLOOKUP(1,[1]作成!$H$1267:$K$1321,3,FALSE))," ",VLOOKUP(1,[1]作成!$H$1267:$K$1321,3,FALSE))</f>
        <v xml:space="preserve"> </v>
      </c>
      <c r="D98" s="96" t="str">
        <f>IF(ISERROR(VLOOKUP(2,[1]作成!$H$1267:$K$1321,4,FALSE))," ",VLOOKUP(2,[1]作成!$H$1267:$K$1321,4,FALSE))</f>
        <v xml:space="preserve"> </v>
      </c>
      <c r="E98" s="99" t="str">
        <f>IF(ISERROR(VLOOKUP(3,[1]作成!$H$1267:$K$1321,3,FALSE))," ",VLOOKUP(3,[1]作成!$H$1267:$K$1321,3,FALSE))</f>
        <v xml:space="preserve"> </v>
      </c>
      <c r="F98" s="100"/>
      <c r="G98" s="13"/>
      <c r="H98" s="14"/>
      <c r="I98" s="15"/>
      <c r="J98" s="13"/>
      <c r="K98" s="14"/>
      <c r="L98" s="15"/>
      <c r="M98" s="13"/>
      <c r="N98" s="14"/>
      <c r="O98" s="15"/>
      <c r="P98" s="16" t="str">
        <f>IF([1]計算!U29=0," ",[1]計算!U29)</f>
        <v xml:space="preserve"> </v>
      </c>
      <c r="Q98" s="17" t="s">
        <v>30</v>
      </c>
    </row>
    <row r="99" spans="1:18" ht="17.25" hidden="1" customHeight="1">
      <c r="A99" s="88"/>
      <c r="B99" s="106"/>
      <c r="C99" s="94"/>
      <c r="D99" s="97"/>
      <c r="E99" s="102" t="str">
        <f>IF(ISERROR(VLOOKUP(4,[1]作成!$H$1267:$K$1321,3,FALSE))," ",VLOOKUP(4,[1]作成!$H$1267:$K$1321,3,FALSE))</f>
        <v xml:space="preserve"> </v>
      </c>
      <c r="F99" s="103"/>
      <c r="G99" s="18"/>
      <c r="H99" s="19"/>
      <c r="I99" s="20"/>
      <c r="J99" s="18"/>
      <c r="K99" s="19"/>
      <c r="L99" s="20"/>
      <c r="M99" s="18"/>
      <c r="N99" s="19"/>
      <c r="O99" s="20"/>
      <c r="P99" s="16" t="str">
        <f>IF([1]計算!X29=0," ",[1]計算!X29)</f>
        <v xml:space="preserve"> </v>
      </c>
      <c r="Q99" s="21" t="s">
        <v>164</v>
      </c>
    </row>
    <row r="100" spans="1:18" ht="17.25" hidden="1" customHeight="1">
      <c r="A100" s="88"/>
      <c r="B100" s="106"/>
      <c r="C100" s="94"/>
      <c r="D100" s="97"/>
      <c r="E100" s="102" t="str">
        <f>IF(ISERROR(VLOOKUP(5,[1]作成!$H$1267:$K$1321,3,FALSE))," ",VLOOKUP(5,[1]作成!$H$1267:$K$1321,3,FALSE))</f>
        <v xml:space="preserve"> </v>
      </c>
      <c r="F100" s="103"/>
      <c r="G100" s="18"/>
      <c r="H100" s="19"/>
      <c r="I100" s="20"/>
      <c r="J100" s="18"/>
      <c r="K100" s="19"/>
      <c r="L100" s="20"/>
      <c r="M100" s="18"/>
      <c r="N100" s="19"/>
      <c r="O100" s="20"/>
      <c r="P100" s="16" t="str">
        <f>IF([1]計算!Z29=0," ",[1]計算!Z29)</f>
        <v xml:space="preserve"> </v>
      </c>
      <c r="Q100" s="21" t="s">
        <v>88</v>
      </c>
    </row>
    <row r="101" spans="1:18" ht="17.25" hidden="1" customHeight="1">
      <c r="A101" s="89"/>
      <c r="B101" s="106"/>
      <c r="C101" s="95"/>
      <c r="D101" s="98"/>
      <c r="E101" s="26" t="str">
        <f>IF(ISERROR(VLOOKUP(6,[1]作成!$H$1267:$K$1321,3,FALSE))," ",VLOOKUP(6,[1]作成!$H$1267:$K$1321,3,FALSE))</f>
        <v xml:space="preserve"> </v>
      </c>
      <c r="F101" s="27" t="str">
        <f>IF(ISERROR(VLOOKUP(7,[1]作成!$H$1267:$K$1321,3,FALSE))," ",VLOOKUP(7,[1]作成!$H$1267:$K$1321,3,FALSE))</f>
        <v xml:space="preserve"> </v>
      </c>
      <c r="G101" s="28"/>
      <c r="H101" s="29"/>
      <c r="I101" s="31"/>
      <c r="J101" s="28"/>
      <c r="K101" s="29"/>
      <c r="L101" s="31"/>
      <c r="M101" s="28"/>
      <c r="N101" s="29"/>
      <c r="O101" s="31"/>
      <c r="P101" s="120" t="str">
        <f>IF([1]人数!I35=0," ",[1]人数!I35)</f>
        <v xml:space="preserve"> </v>
      </c>
      <c r="Q101" s="120"/>
    </row>
    <row r="102" spans="1:18" ht="17.25" hidden="1" customHeight="1">
      <c r="A102" s="87" t="str">
        <f>IF([1]人数!$F36=0," ",[1]人数!$F36)</f>
        <v xml:space="preserve"> </v>
      </c>
      <c r="B102" s="90" t="s">
        <v>76</v>
      </c>
      <c r="C102" s="93" t="str">
        <f>IF(ISERROR(VLOOKUP(1,[1]作成!$H$1322:$K$1376,3,FALSE))," ",VLOOKUP(1,[1]作成!$H$1322:$K$1376,3,FALSE))</f>
        <v xml:space="preserve"> </v>
      </c>
      <c r="D102" s="96" t="str">
        <f>IF(ISERROR(VLOOKUP(2,[1]作成!$H$1322:$K$1376,4,FALSE))," ",VLOOKUP(2,[1]作成!$H$1322:$K$1376,4,FALSE))</f>
        <v xml:space="preserve"> </v>
      </c>
      <c r="E102" s="99" t="str">
        <f>IF(ISERROR(VLOOKUP(3,[1]作成!$H$1322:$K$1376,3,FALSE))," ",VLOOKUP(3,[1]作成!$H$1322:$K$1376,3,FALSE))</f>
        <v xml:space="preserve"> </v>
      </c>
      <c r="F102" s="100"/>
      <c r="G102" s="39"/>
      <c r="H102" s="23"/>
      <c r="I102" s="22"/>
      <c r="J102" s="39"/>
      <c r="K102" s="23"/>
      <c r="L102" s="22"/>
      <c r="M102" s="39"/>
      <c r="N102" s="23"/>
      <c r="O102" s="22"/>
      <c r="P102" s="16" t="str">
        <f>IF([1]計算!U30=0," ",[1]計算!U30)</f>
        <v xml:space="preserve"> </v>
      </c>
      <c r="Q102" s="17" t="s">
        <v>65</v>
      </c>
    </row>
    <row r="103" spans="1:18" ht="17.25" hidden="1" customHeight="1">
      <c r="A103" s="88"/>
      <c r="B103" s="91"/>
      <c r="C103" s="94"/>
      <c r="D103" s="97"/>
      <c r="E103" s="102" t="str">
        <f>IF(ISERROR(VLOOKUP(4,[1]作成!$H$1322:$K$1376,3,FALSE))," ",VLOOKUP(4,[1]作成!$H$1322:$K$1376,3,FALSE))</f>
        <v xml:space="preserve"> </v>
      </c>
      <c r="F103" s="103"/>
      <c r="G103" s="39"/>
      <c r="H103" s="23"/>
      <c r="I103" s="22"/>
      <c r="J103" s="39"/>
      <c r="K103" s="23"/>
      <c r="L103" s="22"/>
      <c r="M103" s="39"/>
      <c r="N103" s="23"/>
      <c r="O103" s="22"/>
      <c r="P103" s="16" t="str">
        <f>IF([1]計算!X30=0," ",[1]計算!X30)</f>
        <v xml:space="preserve"> </v>
      </c>
      <c r="Q103" s="21" t="s">
        <v>169</v>
      </c>
    </row>
    <row r="104" spans="1:18" ht="17.25" hidden="1" customHeight="1">
      <c r="A104" s="88"/>
      <c r="B104" s="91"/>
      <c r="C104" s="94"/>
      <c r="D104" s="97"/>
      <c r="E104" s="102" t="str">
        <f>IF(ISERROR(VLOOKUP(5,[1]作成!$H$1322:$K$1376,3,FALSE))," ",VLOOKUP(5,[1]作成!$H$1322:$K$1376,3,FALSE))</f>
        <v xml:space="preserve"> </v>
      </c>
      <c r="F104" s="103"/>
      <c r="G104" s="39"/>
      <c r="H104" s="23"/>
      <c r="I104" s="22"/>
      <c r="J104" s="39"/>
      <c r="K104" s="23"/>
      <c r="L104" s="22"/>
      <c r="M104" s="39"/>
      <c r="N104" s="23"/>
      <c r="O104" s="22"/>
      <c r="P104" s="16" t="str">
        <f>IF([1]計算!Z30=0," ",[1]計算!Z30)</f>
        <v xml:space="preserve"> </v>
      </c>
      <c r="Q104" s="21" t="s">
        <v>164</v>
      </c>
    </row>
    <row r="105" spans="1:18" ht="17.25" hidden="1" customHeight="1">
      <c r="A105" s="89"/>
      <c r="B105" s="92"/>
      <c r="C105" s="95"/>
      <c r="D105" s="98"/>
      <c r="E105" s="26" t="str">
        <f>IF(ISERROR(VLOOKUP(6,[1]作成!$H$1322:$K$1376,3,FALSE))," ",VLOOKUP(6,[1]作成!$H$1322:$K$1376,3,FALSE))</f>
        <v xml:space="preserve"> </v>
      </c>
      <c r="F105" s="27" t="str">
        <f>IF(ISERROR(VLOOKUP(7,[1]作成!$H$1322:$K$1376,3,FALSE))," ",VLOOKUP(7,[1]作成!$H$1322:$K$1376,3,FALSE))</f>
        <v xml:space="preserve"> </v>
      </c>
      <c r="G105" s="40"/>
      <c r="H105" s="30"/>
      <c r="I105" s="32"/>
      <c r="J105" s="40"/>
      <c r="K105" s="30"/>
      <c r="L105" s="32"/>
      <c r="M105" s="40"/>
      <c r="N105" s="30"/>
      <c r="O105" s="32"/>
      <c r="P105" s="120" t="str">
        <f>IF([1]人数!I36=0," ",[1]人数!I36)</f>
        <v xml:space="preserve"> </v>
      </c>
      <c r="Q105" s="120"/>
    </row>
    <row r="106" spans="1:18" ht="17.25" hidden="1" customHeight="1">
      <c r="A106" s="87" t="str">
        <f>IF([1]人数!$F37=0," ",[1]人数!$F37)</f>
        <v xml:space="preserve"> </v>
      </c>
      <c r="B106" s="90" t="s">
        <v>19</v>
      </c>
      <c r="C106" s="93" t="str">
        <f>IF(ISERROR(VLOOKUP(1,[1]作成!$H$1331:$K$1377,3,FALSE))," ",VLOOKUP(1,[1]作成!$H$1331:$K$1377,3,FALSE))</f>
        <v xml:space="preserve"> </v>
      </c>
      <c r="D106" s="96" t="str">
        <f>IF(ISERROR(VLOOKUP(2,[1]作成!$H$1377:$K$1431,4,FALSE))," ",VLOOKUP(2,[1]作成!$H$1377:$K$1431,4,FALSE))</f>
        <v xml:space="preserve"> </v>
      </c>
      <c r="E106" s="99" t="str">
        <f>IF(ISERROR(VLOOKUP(3,[1]作成!$H$1331:$K$1377,3,FALSE))," ",VLOOKUP(3,[1]作成!$H$1331:$K$1377,3,FALSE))</f>
        <v xml:space="preserve"> </v>
      </c>
      <c r="F106" s="100"/>
      <c r="G106" s="41"/>
      <c r="H106" s="42"/>
      <c r="I106" s="33"/>
      <c r="J106" s="41"/>
      <c r="K106" s="42"/>
      <c r="L106" s="33"/>
      <c r="M106" s="41"/>
      <c r="N106" s="42"/>
      <c r="O106" s="33"/>
      <c r="P106" s="16" t="str">
        <f>IF([1]計算!U31=0," ",[1]計算!U31)</f>
        <v xml:space="preserve"> </v>
      </c>
      <c r="Q106" s="17" t="s">
        <v>65</v>
      </c>
    </row>
    <row r="107" spans="1:18" ht="17.25" hidden="1" customHeight="1">
      <c r="A107" s="88"/>
      <c r="B107" s="91"/>
      <c r="C107" s="94"/>
      <c r="D107" s="97"/>
      <c r="E107" s="102" t="str">
        <f>IF(ISERROR(VLOOKUP(4,[1]作成!$H$1331:$K$1377,3,FALSE))," ",VLOOKUP(4,[1]作成!$H$1331:$K$1377,3,FALSE))</f>
        <v xml:space="preserve"> </v>
      </c>
      <c r="F107" s="103"/>
      <c r="G107" s="39"/>
      <c r="H107" s="23"/>
      <c r="I107" s="22"/>
      <c r="J107" s="39"/>
      <c r="K107" s="23"/>
      <c r="L107" s="22"/>
      <c r="M107" s="39"/>
      <c r="N107" s="23"/>
      <c r="O107" s="22"/>
      <c r="P107" s="16" t="str">
        <f>IF([1]計算!X31=0," ",[1]計算!X31)</f>
        <v xml:space="preserve"> </v>
      </c>
      <c r="Q107" s="21" t="s">
        <v>130</v>
      </c>
    </row>
    <row r="108" spans="1:18" ht="17.25" hidden="1" customHeight="1">
      <c r="A108" s="88"/>
      <c r="B108" s="91"/>
      <c r="C108" s="94"/>
      <c r="D108" s="97"/>
      <c r="E108" s="102" t="str">
        <f>IF(ISERROR(VLOOKUP(5,[1]作成!$H$1331:$K$1377,3,FALSE))," ",VLOOKUP(5,[1]作成!$H$1331:$K$1377,3,FALSE))</f>
        <v xml:space="preserve"> </v>
      </c>
      <c r="F108" s="103"/>
      <c r="G108" s="39"/>
      <c r="H108" s="23"/>
      <c r="I108" s="22"/>
      <c r="J108" s="39"/>
      <c r="K108" s="23"/>
      <c r="L108" s="22"/>
      <c r="M108" s="39"/>
      <c r="N108" s="23"/>
      <c r="O108" s="22"/>
      <c r="P108" s="16" t="str">
        <f>IF([1]計算!Z31=0," ",[1]計算!Z31)</f>
        <v xml:space="preserve"> </v>
      </c>
      <c r="Q108" s="21" t="s">
        <v>154</v>
      </c>
    </row>
    <row r="109" spans="1:18" ht="17.25" hidden="1" customHeight="1">
      <c r="A109" s="89"/>
      <c r="B109" s="92"/>
      <c r="C109" s="95"/>
      <c r="D109" s="98"/>
      <c r="E109" s="26" t="str">
        <f>IF(ISERROR(VLOOKUP(6,[1]作成!$H$1331:$K$1377,3,FALSE))," ",VLOOKUP(6,[1]作成!$H$1331:$K$1377,3,FALSE))</f>
        <v xml:space="preserve"> </v>
      </c>
      <c r="F109" s="27" t="str">
        <f>IF(ISERROR(VLOOKUP(7,[1]作成!$H$1331:$K$1377,3,FALSE))," ",VLOOKUP(7,[1]作成!$H$1331:$K$1377,3,FALSE))</f>
        <v xml:space="preserve"> </v>
      </c>
      <c r="G109" s="40"/>
      <c r="H109" s="30"/>
      <c r="I109" s="32"/>
      <c r="J109" s="40"/>
      <c r="K109" s="30"/>
      <c r="L109" s="32"/>
      <c r="M109" s="40"/>
      <c r="N109" s="30"/>
      <c r="O109" s="32"/>
      <c r="P109" s="120" t="str">
        <f>IF([1]人数!I37=0," ",[1]人数!I37)</f>
        <v xml:space="preserve"> </v>
      </c>
      <c r="Q109" s="120"/>
    </row>
    <row r="110" spans="1:18" ht="18.75" customHeight="1">
      <c r="A110" s="9"/>
      <c r="B110" s="9"/>
      <c r="C110" s="43"/>
      <c r="D110" s="9"/>
      <c r="E110" s="9"/>
      <c r="F110" s="9"/>
      <c r="P110" s="9"/>
      <c r="Q110" s="9"/>
      <c r="R110" s="9" t="s">
        <v>82</v>
      </c>
    </row>
    <row r="111" spans="1:18" ht="18.75" customHeight="1">
      <c r="A111" s="9"/>
      <c r="B111" s="9"/>
      <c r="C111" s="43"/>
      <c r="D111" s="9"/>
      <c r="E111" s="9"/>
      <c r="F111" s="9"/>
      <c r="L111" s="8"/>
      <c r="M111" s="8"/>
      <c r="N111" s="8"/>
      <c r="P111" s="9"/>
      <c r="Q111" s="9"/>
      <c r="R111" s="9" t="s">
        <v>82</v>
      </c>
    </row>
    <row r="112" spans="1:18" ht="18.75" customHeight="1">
      <c r="A112" s="9"/>
      <c r="B112" s="9"/>
      <c r="C112" s="43"/>
      <c r="D112" s="9"/>
      <c r="E112" s="9"/>
      <c r="F112" s="9"/>
      <c r="P112" s="9"/>
      <c r="Q112" s="9"/>
      <c r="R112" s="9" t="s">
        <v>82</v>
      </c>
    </row>
    <row r="113" spans="1:18" ht="18.75" customHeight="1">
      <c r="A113" s="9"/>
      <c r="B113" s="9"/>
      <c r="C113" s="43"/>
      <c r="D113" s="9"/>
      <c r="E113" s="9"/>
      <c r="F113" s="9"/>
      <c r="L113" s="8" t="s">
        <v>170</v>
      </c>
      <c r="P113" s="9"/>
      <c r="Q113" s="9"/>
      <c r="R113" s="9" t="s">
        <v>66</v>
      </c>
    </row>
    <row r="114" spans="1:18" ht="18.75" customHeight="1">
      <c r="A114" s="9"/>
      <c r="B114" s="9"/>
      <c r="C114" s="43"/>
      <c r="D114" s="9"/>
      <c r="E114" s="9"/>
      <c r="F114" s="9"/>
      <c r="P114" s="9"/>
      <c r="Q114" s="9"/>
      <c r="R114" s="9" t="s">
        <v>1</v>
      </c>
    </row>
    <row r="115" spans="1:18" ht="18.75" customHeight="1">
      <c r="A115" s="9"/>
      <c r="B115" s="9"/>
      <c r="C115" s="43"/>
      <c r="D115" s="9"/>
      <c r="E115" s="9"/>
      <c r="F115" s="9"/>
      <c r="P115" s="9"/>
      <c r="Q115" s="9"/>
      <c r="R115" s="9" t="s">
        <v>82</v>
      </c>
    </row>
    <row r="116" spans="1:18" ht="18.75" customHeight="1">
      <c r="A116" s="9"/>
      <c r="B116" s="9"/>
      <c r="C116" s="43"/>
      <c r="D116" s="9"/>
      <c r="E116" s="9"/>
      <c r="F116" s="9"/>
      <c r="P116" s="9"/>
      <c r="Q116" s="9"/>
      <c r="R116" s="9" t="s">
        <v>31</v>
      </c>
    </row>
    <row r="117" spans="1:18" ht="18.75" hidden="1" customHeight="1">
      <c r="A117" s="9"/>
      <c r="B117" s="9"/>
      <c r="C117" s="43"/>
      <c r="D117" s="9"/>
      <c r="E117" s="9"/>
      <c r="F117" s="9"/>
      <c r="P117" s="9"/>
      <c r="Q117" s="9"/>
    </row>
    <row r="118" spans="1:18" ht="18.75" hidden="1" customHeight="1">
      <c r="A118" s="9"/>
      <c r="B118" s="9"/>
      <c r="C118" s="43"/>
      <c r="D118" s="9"/>
      <c r="E118" s="9"/>
      <c r="F118" s="9"/>
      <c r="P118" s="9"/>
      <c r="Q118" s="9"/>
    </row>
    <row r="119" spans="1:18" ht="15.95" hidden="1" customHeight="1">
      <c r="A119" s="9"/>
      <c r="B119" s="9"/>
      <c r="C119" s="43"/>
      <c r="D119" s="9"/>
      <c r="E119" s="9"/>
      <c r="F119" s="9"/>
      <c r="P119" s="9"/>
      <c r="Q119" s="9"/>
    </row>
    <row r="120" spans="1:18" ht="15.95" hidden="1" customHeight="1">
      <c r="A120" s="9"/>
      <c r="B120" s="9"/>
      <c r="C120" s="43"/>
      <c r="D120" s="9"/>
      <c r="E120" s="9"/>
      <c r="F120" s="9"/>
      <c r="P120" s="9"/>
      <c r="Q120" s="9"/>
    </row>
    <row r="121" spans="1:18" ht="15.95" hidden="1" customHeight="1">
      <c r="A121" s="9"/>
      <c r="B121" s="9"/>
      <c r="C121" s="43"/>
      <c r="D121" s="9"/>
      <c r="E121" s="9"/>
      <c r="F121" s="9"/>
      <c r="P121" s="9"/>
      <c r="Q121" s="9"/>
    </row>
    <row r="122" spans="1:18" ht="15.95" hidden="1" customHeight="1">
      <c r="A122" s="9"/>
      <c r="B122" s="9"/>
      <c r="C122" s="43"/>
      <c r="D122" s="9"/>
      <c r="E122" s="9"/>
      <c r="F122" s="9"/>
      <c r="P122" s="9"/>
      <c r="Q122" s="9"/>
    </row>
    <row r="123" spans="1:18" ht="15.95" hidden="1" customHeight="1">
      <c r="A123" s="9"/>
      <c r="B123" s="9"/>
      <c r="C123" s="43"/>
      <c r="D123" s="9"/>
      <c r="E123" s="9"/>
      <c r="F123" s="9"/>
      <c r="P123" s="9"/>
      <c r="Q123" s="9"/>
    </row>
    <row r="124" spans="1:18" ht="15.95" hidden="1" customHeight="1">
      <c r="A124" s="9"/>
      <c r="B124" s="9"/>
      <c r="C124" s="43"/>
      <c r="D124" s="9"/>
      <c r="E124" s="9"/>
      <c r="F124" s="9"/>
      <c r="P124" s="9"/>
      <c r="Q124" s="9"/>
    </row>
    <row r="125" spans="1:18" ht="15.95" hidden="1" customHeight="1">
      <c r="A125" s="9"/>
      <c r="B125" s="9"/>
      <c r="C125" s="43"/>
      <c r="D125" s="9"/>
      <c r="E125" s="9"/>
      <c r="F125" s="9"/>
      <c r="P125" s="9"/>
      <c r="Q125" s="9"/>
    </row>
    <row r="126" spans="1:18" ht="15.95" hidden="1" customHeight="1">
      <c r="A126" s="9"/>
      <c r="B126" s="9"/>
      <c r="C126" s="43"/>
      <c r="D126" s="9"/>
      <c r="E126" s="9"/>
      <c r="F126" s="9"/>
      <c r="P126" s="9"/>
      <c r="Q126" s="9"/>
    </row>
    <row r="127" spans="1:18" ht="15.95" hidden="1" customHeight="1">
      <c r="A127" s="9"/>
      <c r="B127" s="9"/>
      <c r="C127" s="43"/>
      <c r="D127" s="9"/>
      <c r="E127" s="9"/>
      <c r="F127" s="9"/>
      <c r="P127" s="9"/>
      <c r="Q127" s="9"/>
    </row>
    <row r="128" spans="1:18" ht="15.95" hidden="1" customHeight="1">
      <c r="A128" s="9"/>
      <c r="B128" s="9"/>
      <c r="C128" s="43"/>
      <c r="D128" s="9"/>
      <c r="E128" s="9"/>
      <c r="F128" s="9"/>
      <c r="P128" s="9"/>
      <c r="Q128" s="9"/>
    </row>
    <row r="129" spans="1:17" ht="15.95" hidden="1" customHeight="1">
      <c r="A129" s="9"/>
      <c r="B129" s="9"/>
      <c r="C129" s="43"/>
      <c r="D129" s="9"/>
      <c r="E129" s="9"/>
      <c r="F129" s="9"/>
      <c r="P129" s="9"/>
      <c r="Q129" s="9"/>
    </row>
    <row r="130" spans="1:17" ht="15.95" hidden="1" customHeight="1">
      <c r="A130" s="9"/>
      <c r="B130" s="9"/>
      <c r="C130" s="43"/>
      <c r="D130" s="9"/>
      <c r="E130" s="9"/>
      <c r="F130" s="9"/>
      <c r="P130" s="9"/>
      <c r="Q130" s="9"/>
    </row>
    <row r="131" spans="1:17" ht="15.95" hidden="1" customHeight="1">
      <c r="A131" s="9"/>
      <c r="B131" s="9"/>
      <c r="C131" s="43"/>
      <c r="D131" s="9"/>
      <c r="E131" s="9"/>
      <c r="F131" s="9"/>
      <c r="P131" s="9"/>
      <c r="Q131" s="9"/>
    </row>
    <row r="132" spans="1:17"/>
    <row r="133" spans="1:17"/>
  </sheetData>
  <sheetProtection autoFilter="0"/>
  <autoFilter ref="R1:R131">
    <filterColumn colId="0">
      <customFilters>
        <customFilter operator="notEqual" val=" "/>
      </customFilters>
    </filterColumn>
  </autoFilter>
  <mergeCells count="225">
    <mergeCell ref="A2:A5"/>
    <mergeCell ref="B2:B5"/>
    <mergeCell ref="C2:F3"/>
    <mergeCell ref="G2:I3"/>
    <mergeCell ref="J2:L3"/>
    <mergeCell ref="M2:O3"/>
    <mergeCell ref="P2:Q2"/>
    <mergeCell ref="P3:Q3"/>
    <mergeCell ref="C4:C5"/>
    <mergeCell ref="D4:D5"/>
    <mergeCell ref="E4:F5"/>
    <mergeCell ref="G4:I5"/>
    <mergeCell ref="J4:L5"/>
    <mergeCell ref="M4:O5"/>
    <mergeCell ref="P4:Q4"/>
    <mergeCell ref="P5:Q5"/>
    <mergeCell ref="A6:A9"/>
    <mergeCell ref="B6:B9"/>
    <mergeCell ref="C6:C9"/>
    <mergeCell ref="D6:D9"/>
    <mergeCell ref="E6:F6"/>
    <mergeCell ref="S6:S17"/>
    <mergeCell ref="E7:F7"/>
    <mergeCell ref="E8:F8"/>
    <mergeCell ref="P9:Q9"/>
    <mergeCell ref="A10:A13"/>
    <mergeCell ref="P13:Q13"/>
    <mergeCell ref="A14:A17"/>
    <mergeCell ref="B14:B17"/>
    <mergeCell ref="C14:C17"/>
    <mergeCell ref="D14:D17"/>
    <mergeCell ref="E14:F14"/>
    <mergeCell ref="E15:F15"/>
    <mergeCell ref="E16:F16"/>
    <mergeCell ref="P17:Q17"/>
    <mergeCell ref="B10:B13"/>
    <mergeCell ref="C10:C13"/>
    <mergeCell ref="D10:D13"/>
    <mergeCell ref="E10:F10"/>
    <mergeCell ref="E11:F11"/>
    <mergeCell ref="E12:F12"/>
    <mergeCell ref="P21:Q21"/>
    <mergeCell ref="A22:A25"/>
    <mergeCell ref="B22:B25"/>
    <mergeCell ref="C22:C25"/>
    <mergeCell ref="D22:D25"/>
    <mergeCell ref="E22:F22"/>
    <mergeCell ref="E23:F23"/>
    <mergeCell ref="E24:F24"/>
    <mergeCell ref="P25:Q25"/>
    <mergeCell ref="A18:A21"/>
    <mergeCell ref="B18:B21"/>
    <mergeCell ref="C18:C21"/>
    <mergeCell ref="D18:D21"/>
    <mergeCell ref="E18:F18"/>
    <mergeCell ref="E19:F19"/>
    <mergeCell ref="E20:F20"/>
    <mergeCell ref="P29:Q29"/>
    <mergeCell ref="A30:A33"/>
    <mergeCell ref="B30:B33"/>
    <mergeCell ref="C30:C33"/>
    <mergeCell ref="D30:D33"/>
    <mergeCell ref="E30:F30"/>
    <mergeCell ref="E31:F31"/>
    <mergeCell ref="E32:F32"/>
    <mergeCell ref="P33:Q33"/>
    <mergeCell ref="A26:A29"/>
    <mergeCell ref="B26:B29"/>
    <mergeCell ref="C26:C29"/>
    <mergeCell ref="D26:D29"/>
    <mergeCell ref="E26:F26"/>
    <mergeCell ref="E27:F27"/>
    <mergeCell ref="E28:F28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A34:A37"/>
    <mergeCell ref="B34:B37"/>
    <mergeCell ref="C34:C37"/>
    <mergeCell ref="D34:D37"/>
    <mergeCell ref="E34:F34"/>
    <mergeCell ref="E35:F35"/>
    <mergeCell ref="E36:F36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42:B45"/>
    <mergeCell ref="C42:C45"/>
    <mergeCell ref="D42:D45"/>
    <mergeCell ref="E42:F42"/>
    <mergeCell ref="E43:F43"/>
    <mergeCell ref="E44:F44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50:B53"/>
    <mergeCell ref="C50:C53"/>
    <mergeCell ref="D50:D53"/>
    <mergeCell ref="E50:F50"/>
    <mergeCell ref="E51:F51"/>
    <mergeCell ref="E52:F52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58:B61"/>
    <mergeCell ref="C58:C61"/>
    <mergeCell ref="D58:D61"/>
    <mergeCell ref="E58:F58"/>
    <mergeCell ref="E59:F59"/>
    <mergeCell ref="E60:F60"/>
    <mergeCell ref="P69:Q69"/>
    <mergeCell ref="A70:A73"/>
    <mergeCell ref="B70:B73"/>
    <mergeCell ref="C70:C73"/>
    <mergeCell ref="D70:D73"/>
    <mergeCell ref="E70:F70"/>
    <mergeCell ref="E71:F71"/>
    <mergeCell ref="E72:F72"/>
    <mergeCell ref="P73:Q73"/>
    <mergeCell ref="A66:A69"/>
    <mergeCell ref="B66:B69"/>
    <mergeCell ref="C66:C69"/>
    <mergeCell ref="D66:D69"/>
    <mergeCell ref="E66:F66"/>
    <mergeCell ref="E67:F67"/>
    <mergeCell ref="E68:F68"/>
    <mergeCell ref="P77:Q77"/>
    <mergeCell ref="A78:A81"/>
    <mergeCell ref="B78:B81"/>
    <mergeCell ref="C78:C81"/>
    <mergeCell ref="D78:D81"/>
    <mergeCell ref="E78:F78"/>
    <mergeCell ref="E79:F79"/>
    <mergeCell ref="E80:F80"/>
    <mergeCell ref="P81:Q81"/>
    <mergeCell ref="A74:A77"/>
    <mergeCell ref="B74:B77"/>
    <mergeCell ref="C74:C77"/>
    <mergeCell ref="D74:D77"/>
    <mergeCell ref="E74:F74"/>
    <mergeCell ref="E75:F75"/>
    <mergeCell ref="E76:F76"/>
    <mergeCell ref="P85:Q85"/>
    <mergeCell ref="A86:A89"/>
    <mergeCell ref="B86:B89"/>
    <mergeCell ref="C86:C89"/>
    <mergeCell ref="D86:D89"/>
    <mergeCell ref="E86:F86"/>
    <mergeCell ref="E87:F87"/>
    <mergeCell ref="E88:F88"/>
    <mergeCell ref="P89:Q89"/>
    <mergeCell ref="A82:A85"/>
    <mergeCell ref="B82:B85"/>
    <mergeCell ref="C82:C85"/>
    <mergeCell ref="D82:D85"/>
    <mergeCell ref="E82:F82"/>
    <mergeCell ref="E83:F83"/>
    <mergeCell ref="E84:F84"/>
    <mergeCell ref="P93:Q93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B90:B93"/>
    <mergeCell ref="C90:C93"/>
    <mergeCell ref="D90:D93"/>
    <mergeCell ref="E90:F90"/>
    <mergeCell ref="E91:F91"/>
    <mergeCell ref="E92:F92"/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  <mergeCell ref="B98:B101"/>
    <mergeCell ref="C98:C101"/>
    <mergeCell ref="D98:D101"/>
    <mergeCell ref="E98:F98"/>
    <mergeCell ref="E99:F99"/>
    <mergeCell ref="E100:F100"/>
  </mergeCells>
  <phoneticPr fontId="3"/>
  <pageMargins left="0.70866141732283472" right="0.31496062992125984" top="0.55118110236220474" bottom="0.35433070866141736" header="0.31496062992125984" footer="0.31496062992125984"/>
  <pageSetup paperSize="9" scale="53" fitToHeight="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家庭配布 (富陽、御園)</vt:lpstr>
      <vt:lpstr>家庭配布(菅原、館野、野々市)</vt:lpstr>
      <vt:lpstr>'家庭配布 (富陽、御園)'!Print_Area</vt:lpstr>
      <vt:lpstr>'家庭配布(菅原、館野、野々市)'!Print_Area</vt:lpstr>
    </vt:vector>
  </TitlesOfParts>
  <Company>野々市市教育委員会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寺岸智子</cp:lastModifiedBy>
  <dcterms:created xsi:type="dcterms:W3CDTF">2018-12-17T08:57:40Z</dcterms:created>
  <dcterms:modified xsi:type="dcterms:W3CDTF">2019-01-08T01:06:43Z</dcterms:modified>
</cp:coreProperties>
</file>