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0献立\小学校\"/>
    </mc:Choice>
  </mc:AlternateContent>
  <bookViews>
    <workbookView xWindow="0" yWindow="0" windowWidth="18420" windowHeight="10395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A6" i="1" l="1"/>
  <c r="A10" i="1" l="1"/>
  <c r="A14" i="1" l="1"/>
  <c r="A106" i="1" l="1"/>
  <c r="A18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<sst xmlns="http://schemas.openxmlformats.org/spreadsheetml/2006/main" count="636" uniqueCount="218">
  <si>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</si>
  <si>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小学校</t>
    <rPh sb="0" eb="3">
      <t>ショウガッコウ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</si>
  <si>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</si>
  <si>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</si>
  <si>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</si>
  <si>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</si>
  <si>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11"/>
  </si>
  <si>
    <t>体の調子を整える</t>
    <rPh sb="0" eb="1">
      <t>カラダ</t>
    </rPh>
    <rPh sb="2" eb="4">
      <t>チョウシ</t>
    </rPh>
    <rPh sb="5" eb="6">
      <t>トトノ</t>
    </rPh>
    <phoneticPr fontId="11"/>
  </si>
  <si>
    <t>熱や力になる</t>
    <rPh sb="0" eb="1">
      <t>ネツ</t>
    </rPh>
    <rPh sb="2" eb="3">
      <t>チカラ</t>
    </rPh>
    <phoneticPr fontId="11"/>
  </si>
  <si>
    <t>エネルギー</t>
    <phoneticPr fontId="3"/>
  </si>
  <si>
    <t>●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</si>
  <si>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</si>
  <si>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</si>
  <si>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</si>
  <si>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</si>
  <si>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</si>
  <si>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</si>
  <si>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</si>
  <si>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</si>
  <si>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●</t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</si>
  <si>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</si>
  <si>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●</t>
    <phoneticPr fontId="3"/>
  </si>
  <si>
    <t>月</t>
    <rPh sb="0" eb="1">
      <t>ゲツ</t>
    </rPh>
    <phoneticPr fontId="3"/>
  </si>
  <si>
    <t>Kcal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</si>
  <si>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</si>
  <si>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</si>
  <si>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</si>
  <si>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</si>
  <si>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</si>
  <si>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ｇ</t>
    <phoneticPr fontId="3"/>
  </si>
  <si>
    <t>水</t>
    <rPh sb="0" eb="1">
      <t>スイ</t>
    </rPh>
    <phoneticPr fontId="3"/>
  </si>
  <si>
    <t>Kcal</t>
    <phoneticPr fontId="3"/>
  </si>
  <si>
    <t>木</t>
    <rPh sb="0" eb="1">
      <t>モク</t>
    </rPh>
    <phoneticPr fontId="3"/>
  </si>
  <si>
    <t>Kcal</t>
    <phoneticPr fontId="3"/>
  </si>
  <si>
    <t>ｇ</t>
    <phoneticPr fontId="3"/>
  </si>
  <si>
    <t>金</t>
    <rPh sb="0" eb="1">
      <t>キン</t>
    </rPh>
    <phoneticPr fontId="3"/>
  </si>
  <si>
    <t>牛乳</t>
  </si>
  <si>
    <t>鶏肉</t>
  </si>
  <si>
    <t>ふかし</t>
  </si>
  <si>
    <t>にんじん</t>
  </si>
  <si>
    <t>れんこん</t>
  </si>
  <si>
    <t>赤ピーマン</t>
  </si>
  <si>
    <t>すし飯</t>
  </si>
  <si>
    <t>ひなまつりデザート</t>
    <phoneticPr fontId="3"/>
  </si>
  <si>
    <t>Kcal</t>
    <phoneticPr fontId="3"/>
  </si>
  <si>
    <t>うすあげ</t>
  </si>
  <si>
    <t>わかめ</t>
  </si>
  <si>
    <t>干ししいたけ</t>
  </si>
  <si>
    <t>しょうが</t>
  </si>
  <si>
    <t>黄ピーマン</t>
  </si>
  <si>
    <t>三温糖</t>
  </si>
  <si>
    <t>ｇ</t>
    <phoneticPr fontId="3"/>
  </si>
  <si>
    <t>鶏卵</t>
  </si>
  <si>
    <t>絹ごし豆腐</t>
  </si>
  <si>
    <t>たけのこ</t>
  </si>
  <si>
    <t>ごぼう</t>
  </si>
  <si>
    <t>こまつな</t>
  </si>
  <si>
    <t>片栗粉</t>
  </si>
  <si>
    <t>かまぼこ</t>
  </si>
  <si>
    <t>あさりむき身</t>
  </si>
  <si>
    <t>えだまめ</t>
  </si>
  <si>
    <t>たまねぎ</t>
  </si>
  <si>
    <t>ねぎ</t>
  </si>
  <si>
    <t>サラダ油</t>
  </si>
  <si>
    <t>焼きかまぼこ</t>
  </si>
  <si>
    <t>切り干し大根</t>
  </si>
  <si>
    <t>白飯</t>
  </si>
  <si>
    <t>●</t>
    <phoneticPr fontId="3"/>
  </si>
  <si>
    <t>キャベツ</t>
  </si>
  <si>
    <t>ごま油</t>
  </si>
  <si>
    <t>ロースハム</t>
  </si>
  <si>
    <t>えび</t>
  </si>
  <si>
    <t>きゅうり</t>
  </si>
  <si>
    <t>小麦粉</t>
  </si>
  <si>
    <t>緑豆春雨</t>
  </si>
  <si>
    <t>ｇ</t>
    <phoneticPr fontId="3"/>
  </si>
  <si>
    <t>●</t>
    <phoneticPr fontId="3"/>
  </si>
  <si>
    <t>豚肉</t>
  </si>
  <si>
    <t>ひじき</t>
  </si>
  <si>
    <t>みそ</t>
  </si>
  <si>
    <t>コーン</t>
  </si>
  <si>
    <t>えのきたけ</t>
  </si>
  <si>
    <t>まぐろフレーク</t>
  </si>
  <si>
    <t>パン粉</t>
  </si>
  <si>
    <t>さといも</t>
  </si>
  <si>
    <t>ｇ</t>
    <phoneticPr fontId="3"/>
  </si>
  <si>
    <t>●</t>
    <phoneticPr fontId="3"/>
  </si>
  <si>
    <t>牛肉</t>
  </si>
  <si>
    <t>パセリ</t>
  </si>
  <si>
    <t>だいこん</t>
  </si>
  <si>
    <t>オリーブ油</t>
  </si>
  <si>
    <t>ごま油　　</t>
  </si>
  <si>
    <t>●</t>
    <phoneticPr fontId="3"/>
  </si>
  <si>
    <t>うずら卵</t>
  </si>
  <si>
    <t>ゆかり粉</t>
  </si>
  <si>
    <t>●</t>
    <phoneticPr fontId="3"/>
  </si>
  <si>
    <t>ししゃも</t>
  </si>
  <si>
    <t>はくさい</t>
  </si>
  <si>
    <t>さつまあげ</t>
  </si>
  <si>
    <t>こんにゃく</t>
  </si>
  <si>
    <t>あつあげ</t>
  </si>
  <si>
    <t>ヨーグルト</t>
  </si>
  <si>
    <t>ぜんまい</t>
  </si>
  <si>
    <t>むぎ飯</t>
  </si>
  <si>
    <t>もやし</t>
  </si>
  <si>
    <t>チンゲンサイ</t>
  </si>
  <si>
    <t>にんにく</t>
  </si>
  <si>
    <t>ごま</t>
  </si>
  <si>
    <t>青ピーマン</t>
  </si>
  <si>
    <t>コッペパン</t>
  </si>
  <si>
    <t>セロリ</t>
  </si>
  <si>
    <t>トマト缶</t>
  </si>
  <si>
    <t>スパゲッティ</t>
  </si>
  <si>
    <t>チョコクリーム</t>
  </si>
  <si>
    <t>大豆たんぱく</t>
  </si>
  <si>
    <t>しめじ</t>
  </si>
  <si>
    <t>●</t>
    <phoneticPr fontId="3"/>
  </si>
  <si>
    <t>ベーコン</t>
  </si>
  <si>
    <t>焼きちくわ</t>
  </si>
  <si>
    <t>つきこんにゃく</t>
  </si>
  <si>
    <t>米粉</t>
  </si>
  <si>
    <t>さやいんげん</t>
  </si>
  <si>
    <t>うどん</t>
  </si>
  <si>
    <t>チーズ</t>
  </si>
  <si>
    <t>ミルク食パン</t>
  </si>
  <si>
    <t>生クリーム</t>
  </si>
  <si>
    <t>ジャム</t>
  </si>
  <si>
    <t>豆腐</t>
  </si>
  <si>
    <t>アーモンド</t>
  </si>
  <si>
    <t>バター</t>
  </si>
  <si>
    <t>赤飯</t>
  </si>
  <si>
    <t>マヨネーズ</t>
  </si>
  <si>
    <t>お祝いケーキ</t>
  </si>
  <si>
    <t>くきわかめ</t>
  </si>
  <si>
    <t>ブロッコリー</t>
  </si>
  <si>
    <t>鶏ささみ</t>
  </si>
  <si>
    <t>りんごゼリー</t>
  </si>
  <si>
    <t>パイン缶</t>
  </si>
  <si>
    <t>じゃがいも</t>
  </si>
  <si>
    <t>カレールウ</t>
  </si>
  <si>
    <t>バナナ</t>
  </si>
  <si>
    <t>マスカットゼリー</t>
  </si>
  <si>
    <t>黄桃缶</t>
  </si>
  <si>
    <t>ぶどうゼリー</t>
  </si>
  <si>
    <t>かつお節</t>
  </si>
  <si>
    <t>わかめ飯</t>
  </si>
  <si>
    <t>天かす</t>
  </si>
  <si>
    <t>大豆ペースト</t>
  </si>
  <si>
    <t>さくらえび</t>
  </si>
  <si>
    <t>生姜</t>
  </si>
  <si>
    <t>ながいも</t>
  </si>
  <si>
    <t>きざみのり</t>
  </si>
  <si>
    <t>ウインナー</t>
  </si>
  <si>
    <t>焼きそばめん</t>
  </si>
  <si>
    <t>糸みつば</t>
  </si>
  <si>
    <t>さば</t>
  </si>
  <si>
    <t>糸かまぼこ</t>
  </si>
  <si>
    <t>ケチャップライス</t>
  </si>
  <si>
    <t>Kcal</t>
    <phoneticPr fontId="3"/>
  </si>
  <si>
    <t>いちごデザート</t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</si>
  <si>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</si>
  <si>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</si>
  <si>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</si>
  <si>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</si>
  <si>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すしごはん</t>
  </si>
  <si>
    <t>ちらしずし</t>
  </si>
  <si>
    <t>とりにくとだいずのあげからめ</t>
  </si>
  <si>
    <t>とうふとあさりのすましじる</t>
  </si>
  <si>
    <t>ひなまつりデザート</t>
  </si>
  <si>
    <t xml:space="preserve"> </t>
  </si>
  <si>
    <t>ひなまつりの献立</t>
  </si>
  <si>
    <t>ごはん</t>
  </si>
  <si>
    <t>とりにくのからあげ</t>
  </si>
  <si>
    <t>きりぼしだいこんのサラダ</t>
  </si>
  <si>
    <t>タイピーエン</t>
  </si>
  <si>
    <t>九州の献立</t>
  </si>
  <si>
    <t>やきメンチ</t>
  </si>
  <si>
    <t>ひじきサラダ</t>
  </si>
  <si>
    <t>こんさいのみそしる</t>
  </si>
  <si>
    <t>ししゃものなんばんづけ</t>
  </si>
  <si>
    <t>ゆかりあえ</t>
  </si>
  <si>
    <t>おでん</t>
  </si>
  <si>
    <t>むぎごはん</t>
  </si>
  <si>
    <t>ビビンバ</t>
  </si>
  <si>
    <t>にくだんごスープ</t>
  </si>
  <si>
    <t>ミートソーススパゲッティ</t>
  </si>
  <si>
    <t>ごもくコンソメスープ</t>
  </si>
  <si>
    <t>6年生はセレクト給食です</t>
  </si>
  <si>
    <t>ちくわのゴマあげ</t>
  </si>
  <si>
    <t>はすきんぴら</t>
  </si>
  <si>
    <t>かやくうどん</t>
  </si>
  <si>
    <t>ミルクしょくパン</t>
  </si>
  <si>
    <t>とうふのラザニア</t>
  </si>
  <si>
    <t>アーモンドサラダ</t>
  </si>
  <si>
    <t>たまごスープ</t>
  </si>
  <si>
    <t>りんごジャム</t>
  </si>
  <si>
    <t>せきはん</t>
  </si>
  <si>
    <t>ヒレカツ（ソース）</t>
  </si>
  <si>
    <t>ブロッコリーのサラダ</t>
  </si>
  <si>
    <t>こうはくすましじる</t>
  </si>
  <si>
    <t>卒業お祝い献立</t>
  </si>
  <si>
    <t>カレーライス</t>
  </si>
  <si>
    <t>フルーツのなまクリームあえ</t>
  </si>
  <si>
    <t>わかめむぎごはん</t>
  </si>
  <si>
    <t>おこのみやき</t>
  </si>
  <si>
    <t>コールスローサラダ</t>
  </si>
  <si>
    <t>じゃがいもとあげのみそしる</t>
  </si>
  <si>
    <t>ウィンナー</t>
  </si>
  <si>
    <t>やきそば</t>
  </si>
  <si>
    <t>ちゅうかふうコーンスープ</t>
  </si>
  <si>
    <t>さばのみそに</t>
  </si>
  <si>
    <t>やさいのごまあえ</t>
  </si>
  <si>
    <t>さわにわん</t>
  </si>
  <si>
    <t>クリームピラフ</t>
  </si>
  <si>
    <t>オニオンスープ</t>
  </si>
  <si>
    <t>デザート</t>
  </si>
  <si>
    <t>●大豆</t>
  </si>
  <si>
    <t>おいわいケーキ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</si>
</sst>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5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Protection="1">
      <alignment vertical="center"/>
      <protection hidden="1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38" fontId="9" fillId="0" borderId="16" xfId="1" applyFont="1" applyFill="1" applyBorder="1" applyAlignment="1" applyProtection="1">
      <alignment horizontal="center" vertical="center" shrinkToFit="1"/>
      <protection hidden="1"/>
    </xf>
    <xf numFmtId="38" fontId="9" fillId="0" borderId="17" xfId="1" applyFont="1" applyFill="1" applyBorder="1" applyAlignment="1" applyProtection="1">
      <alignment horizontal="left" vertical="center" shrinkToFit="1"/>
      <protection hidden="1"/>
    </xf>
    <xf numFmtId="0" fontId="13" fillId="0" borderId="1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11" xfId="0" applyFont="1" applyFill="1" applyBorder="1" applyAlignment="1" applyProtection="1">
      <alignment vertical="center" shrinkToFit="1"/>
      <protection locked="0"/>
    </xf>
    <xf numFmtId="176" fontId="9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8" fillId="0" borderId="15" xfId="0" applyFont="1" applyFill="1" applyBorder="1" applyAlignment="1" applyProtection="1">
      <alignment horizontal="left" vertical="center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4" xfId="0" applyFont="1" applyFill="1" applyBorder="1" applyAlignment="1" applyProtection="1">
      <alignment horizontal="left" vertical="center" shrinkToFit="1"/>
      <protection hidden="1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3" fillId="0" borderId="15" xfId="0" applyFont="1" applyFill="1" applyBorder="1" applyAlignment="1" applyProtection="1">
      <alignment vertical="center" shrinkToFit="1"/>
      <protection locked="0"/>
    </xf>
    <xf numFmtId="0" fontId="13" fillId="0" borderId="15" xfId="0" applyFont="1" applyBorder="1" applyAlignment="1" applyProtection="1">
      <alignment vertical="center" shrinkToFit="1"/>
      <protection locked="0"/>
    </xf>
    <xf numFmtId="0" fontId="13" fillId="0" borderId="14" xfId="0" applyFont="1" applyFill="1" applyBorder="1" applyAlignment="1" applyProtection="1">
      <alignment vertical="center" shrinkToFit="1"/>
      <protection locked="0"/>
    </xf>
    <xf numFmtId="0" fontId="13" fillId="0" borderId="14" xfId="0" applyFont="1" applyBorder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vertical="center" shrinkToFit="1"/>
      <protection locked="0"/>
    </xf>
    <xf numFmtId="0" fontId="13" fillId="0" borderId="11" xfId="0" applyFont="1" applyFill="1" applyBorder="1" applyAlignment="1" applyProtection="1">
      <alignment horizontal="left"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10" xfId="0" applyFont="1" applyBorder="1" applyAlignment="1" applyProtection="1">
      <alignment vertical="center" shrinkToFit="1"/>
      <protection locked="0"/>
    </xf>
    <xf numFmtId="0" fontId="13" fillId="0" borderId="1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7" fillId="0" borderId="0" xfId="0" applyFont="1" applyAlignment="1" applyProtection="1">
      <alignment horizontal="center" vertical="center" textRotation="255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 textRotation="255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vertical="center" textRotation="255"/>
      <protection hidden="1"/>
    </xf>
    <xf numFmtId="0" fontId="14" fillId="0" borderId="0" xfId="0" applyFont="1" applyProtection="1">
      <alignment vertical="center"/>
      <protection hidden="1"/>
    </xf>
    <xf numFmtId="0" fontId="15" fillId="0" borderId="2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 shrinkToFit="1"/>
      <protection locked="0"/>
    </xf>
    <xf numFmtId="0" fontId="15" fillId="0" borderId="4" xfId="0" applyFont="1" applyFill="1" applyBorder="1" applyAlignment="1" applyProtection="1">
      <alignment vertical="center" shrinkToFit="1"/>
      <protection locked="0"/>
    </xf>
    <xf numFmtId="38" fontId="8" fillId="0" borderId="16" xfId="1" applyFont="1" applyFill="1" applyBorder="1" applyAlignment="1" applyProtection="1">
      <alignment horizontal="center" vertical="center" shrinkToFit="1"/>
      <protection hidden="1"/>
    </xf>
    <xf numFmtId="38" fontId="8" fillId="0" borderId="17" xfId="1" applyFont="1" applyFill="1" applyBorder="1" applyAlignment="1" applyProtection="1">
      <alignment horizontal="left" vertical="center" shrinkToFit="1"/>
      <protection hidden="1"/>
    </xf>
    <xf numFmtId="0" fontId="15" fillId="0" borderId="10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locked="0"/>
    </xf>
    <xf numFmtId="0" fontId="15" fillId="0" borderId="11" xfId="0" applyFont="1" applyFill="1" applyBorder="1" applyAlignment="1" applyProtection="1">
      <alignment vertical="center" shrinkToFit="1"/>
      <protection locked="0"/>
    </xf>
    <xf numFmtId="176" fontId="8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5" fillId="0" borderId="13" xfId="0" applyFont="1" applyFill="1" applyBorder="1" applyAlignment="1" applyProtection="1">
      <alignment vertical="center" shrinkToFit="1"/>
      <protection locked="0"/>
    </xf>
    <xf numFmtId="0" fontId="15" fillId="0" borderId="15" xfId="0" applyFont="1" applyFill="1" applyBorder="1" applyAlignment="1" applyProtection="1">
      <alignment vertical="center" shrinkToFit="1"/>
      <protection locked="0"/>
    </xf>
    <xf numFmtId="0" fontId="15" fillId="0" borderId="14" xfId="0" applyFont="1" applyBorder="1" applyAlignment="1" applyProtection="1">
      <alignment vertical="center" shrinkToFit="1"/>
      <protection locked="0"/>
    </xf>
    <xf numFmtId="0" fontId="15" fillId="0" borderId="14" xfId="0" applyFont="1" applyFill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15" fillId="0" borderId="15" xfId="0" applyFont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38" fontId="8" fillId="0" borderId="3" xfId="1" applyFont="1" applyFill="1" applyBorder="1" applyAlignment="1" applyProtection="1">
      <alignment horizontal="center" vertical="center" shrinkToFit="1"/>
      <protection hidden="1"/>
    </xf>
    <xf numFmtId="38" fontId="8" fillId="0" borderId="4" xfId="1" applyFont="1" applyFill="1" applyBorder="1" applyAlignment="1" applyProtection="1">
      <alignment horizontal="left" vertical="center" shrinkToFit="1"/>
      <protection hidden="1"/>
    </xf>
    <xf numFmtId="38" fontId="8" fillId="0" borderId="0" xfId="1" applyFont="1" applyFill="1" applyBorder="1" applyAlignment="1" applyProtection="1">
      <alignment horizontal="center" vertical="center" shrinkToFit="1"/>
      <protection hidden="1"/>
    </xf>
    <xf numFmtId="176" fontId="8" fillId="0" borderId="11" xfId="1" applyNumberFormat="1" applyFont="1" applyFill="1" applyBorder="1" applyAlignment="1" applyProtection="1">
      <alignment horizontal="left" vertical="center" shrinkToFit="1"/>
      <protection hidden="1"/>
    </xf>
    <xf numFmtId="0" fontId="12" fillId="0" borderId="13" xfId="0" applyFont="1" applyFill="1" applyBorder="1" applyAlignment="1" applyProtection="1">
      <alignment horizontal="left" vertical="center" shrinkToFit="1"/>
      <protection hidden="1"/>
    </xf>
    <xf numFmtId="0" fontId="12" fillId="0" borderId="14" xfId="0" applyFont="1" applyFill="1" applyBorder="1" applyAlignment="1" applyProtection="1">
      <alignment horizontal="left" vertical="center" shrinkToFit="1"/>
      <protection hidden="1"/>
    </xf>
    <xf numFmtId="0" fontId="12" fillId="0" borderId="15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Alignment="1" applyProtection="1">
      <alignment horizontal="right" vertical="center" shrinkToFit="1"/>
      <protection hidden="1"/>
    </xf>
    <xf numFmtId="0" fontId="17" fillId="0" borderId="0" xfId="0" applyFont="1" applyProtection="1">
      <alignment vertical="center"/>
      <protection hidden="1"/>
    </xf>
    <xf numFmtId="38" fontId="9" fillId="0" borderId="5" xfId="1" applyFont="1" applyFill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0" fontId="8" fillId="0" borderId="10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38" fontId="9" fillId="0" borderId="16" xfId="1" applyFont="1" applyFill="1" applyBorder="1" applyAlignment="1" applyProtection="1">
      <alignment horizontal="center" vertical="center" shrinkToFit="1"/>
      <protection hidden="1"/>
    </xf>
    <xf numFmtId="38" fontId="9" fillId="0" borderId="17" xfId="1" applyFont="1" applyFill="1" applyBorder="1" applyAlignment="1" applyProtection="1">
      <alignment horizontal="center" vertical="center" shrinkToFit="1"/>
      <protection hidden="1"/>
    </xf>
    <xf numFmtId="38" fontId="8" fillId="0" borderId="16" xfId="1" applyFont="1" applyFill="1" applyBorder="1" applyAlignment="1" applyProtection="1">
      <alignment horizontal="center" vertical="center" shrinkToFit="1"/>
      <protection hidden="1"/>
    </xf>
    <xf numFmtId="38" fontId="8" fillId="0" borderId="17" xfId="1" applyFont="1" applyFill="1" applyBorder="1" applyAlignment="1" applyProtection="1">
      <alignment horizontal="center" vertical="center" shrinkToFit="1"/>
      <protection hidden="1"/>
    </xf>
    <xf numFmtId="0" fontId="16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2" xfId="0" applyFont="1" applyFill="1" applyBorder="1" applyAlignment="1" applyProtection="1">
      <alignment horizontal="left" vertical="center" shrinkToFit="1"/>
      <protection hidden="1"/>
    </xf>
    <xf numFmtId="0" fontId="12" fillId="0" borderId="4" xfId="0" applyFont="1" applyFill="1" applyBorder="1" applyAlignment="1" applyProtection="1">
      <alignment horizontal="left" vertical="center" shrinkToFit="1"/>
      <protection hidden="1"/>
    </xf>
    <xf numFmtId="0" fontId="12" fillId="0" borderId="10" xfId="0" applyFont="1" applyFill="1" applyBorder="1" applyAlignment="1" applyProtection="1">
      <alignment horizontal="left" vertical="center" shrinkToFit="1"/>
      <protection hidden="1"/>
    </xf>
    <xf numFmtId="0" fontId="12" fillId="0" borderId="11" xfId="0" applyFont="1" applyFill="1" applyBorder="1" applyAlignment="1" applyProtection="1">
      <alignment horizontal="left" vertical="center" shrinkToFit="1"/>
      <protection hidden="1"/>
    </xf>
    <xf numFmtId="0" fontId="12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10" xfId="0" applyFont="1" applyFill="1" applyBorder="1" applyAlignment="1" applyProtection="1">
      <alignment horizontal="center" vertical="center" shrinkToFit="1"/>
      <protection hidden="1"/>
    </xf>
    <xf numFmtId="0" fontId="12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3" xfId="0" applyFont="1" applyFill="1" applyBorder="1" applyAlignment="1" applyProtection="1">
      <alignment horizontal="left" vertical="center" shrinkToFit="1"/>
      <protection hidden="1"/>
    </xf>
    <xf numFmtId="0" fontId="12" fillId="0" borderId="0" xfId="0" applyFont="1" applyFill="1" applyBorder="1" applyAlignment="1" applyProtection="1">
      <alignment horizontal="left" vertical="center" shrinkToFit="1"/>
      <protection hidden="1"/>
    </xf>
    <xf numFmtId="38" fontId="8" fillId="0" borderId="15" xfId="1" applyFont="1" applyFill="1" applyBorder="1" applyAlignment="1" applyProtection="1">
      <alignment horizontal="center" vertical="center" shrinkToFit="1"/>
      <protection hidden="1"/>
    </xf>
    <xf numFmtId="38" fontId="8" fillId="0" borderId="14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12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shrinkToFit="1"/>
      <protection hidden="1"/>
    </xf>
    <xf numFmtId="0" fontId="7" fillId="0" borderId="12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textRotation="255" shrinkToFit="1"/>
      <protection hidden="1"/>
    </xf>
    <xf numFmtId="0" fontId="7" fillId="0" borderId="12" xfId="0" applyFont="1" applyBorder="1" applyAlignment="1" applyProtection="1">
      <alignment horizontal="center" vertical="center" textRotation="255" shrinkToFit="1"/>
      <protection hidden="1"/>
    </xf>
    <xf numFmtId="0" fontId="7" fillId="0" borderId="10" xfId="0" applyFont="1" applyBorder="1" applyAlignment="1" applyProtection="1">
      <alignment horizontal="center" vertical="center" shrinkToFit="1"/>
      <protection hidden="1"/>
    </xf>
    <xf numFmtId="0" fontId="7" fillId="0" borderId="11" xfId="0" applyFont="1" applyBorder="1" applyAlignment="1" applyProtection="1">
      <alignment horizontal="center" vertical="center" shrinkToFit="1"/>
      <protection hidden="1"/>
    </xf>
    <xf numFmtId="0" fontId="7" fillId="0" borderId="13" xfId="0" applyFont="1" applyBorder="1" applyAlignment="1" applyProtection="1">
      <alignment horizontal="center" vertical="center" shrinkToFit="1"/>
      <protection hidden="1"/>
    </xf>
    <xf numFmtId="0" fontId="7" fillId="0" borderId="14" xfId="0" applyFont="1" applyBorder="1" applyAlignment="1" applyProtection="1">
      <alignment horizontal="center" vertical="center" shrinkToFit="1"/>
      <protection hidden="1"/>
    </xf>
    <xf numFmtId="0" fontId="6" fillId="0" borderId="10" xfId="0" applyFont="1" applyBorder="1" applyAlignment="1" applyProtection="1">
      <alignment horizontal="center" vertical="center" wrapText="1" shrinkToFit="1"/>
      <protection hidden="1"/>
    </xf>
    <xf numFmtId="0" fontId="6" fillId="0" borderId="0" xfId="0" applyFont="1" applyBorder="1" applyAlignment="1" applyProtection="1">
      <alignment horizontal="center" vertical="center" wrapText="1" shrinkToFit="1"/>
      <protection hidden="1"/>
    </xf>
    <xf numFmtId="0" fontId="6" fillId="0" borderId="11" xfId="0" applyFont="1" applyBorder="1" applyAlignment="1" applyProtection="1">
      <alignment horizontal="center" vertical="center" wrapText="1" shrinkToFit="1"/>
      <protection hidden="1"/>
    </xf>
    <xf numFmtId="0" fontId="6" fillId="0" borderId="13" xfId="0" applyFont="1" applyBorder="1" applyAlignment="1" applyProtection="1">
      <alignment horizontal="center" vertical="center" wrapText="1" shrinkToFit="1"/>
      <protection hidden="1"/>
    </xf>
    <xf numFmtId="0" fontId="6" fillId="0" borderId="15" xfId="0" applyFont="1" applyBorder="1" applyAlignment="1" applyProtection="1">
      <alignment horizontal="center" vertical="center" wrapText="1" shrinkToFit="1"/>
      <protection hidden="1"/>
    </xf>
    <xf numFmtId="0" fontId="6" fillId="0" borderId="14" xfId="0" applyFont="1" applyBorder="1" applyAlignment="1" applyProtection="1">
      <alignment horizontal="center" vertical="center" wrapText="1" shrinkToFi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0</xdr:row>
      <xdr:rowOff>142875</xdr:rowOff>
    </xdr:from>
    <xdr:to>
      <xdr:col>4</xdr:col>
      <xdr:colOff>841375</xdr:colOff>
      <xdr:row>0</xdr:row>
      <xdr:rowOff>762000</xdr:rowOff>
    </xdr:to>
    <xdr:pic>
      <xdr:nvPicPr>
        <xdr:cNvPr id="2" name="図 1" descr="dou01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" r="80727" b="-122"/>
        <a:stretch/>
      </xdr:blipFill>
      <xdr:spPr>
        <a:xfrm>
          <a:off x="412750" y="142875"/>
          <a:ext cx="2781300" cy="619125"/>
        </a:xfrm>
        <a:prstGeom prst="rect">
          <a:avLst/>
        </a:prstGeom>
      </xdr:spPr>
    </xdr:pic>
    <xdr:clientData/>
  </xdr:twoCellAnchor>
  <xdr:twoCellAnchor>
    <xdr:from>
      <xdr:col>14</xdr:col>
      <xdr:colOff>554359</xdr:colOff>
      <xdr:row>109</xdr:row>
      <xdr:rowOff>114418</xdr:rowOff>
    </xdr:from>
    <xdr:to>
      <xdr:col>16</xdr:col>
      <xdr:colOff>31750</xdr:colOff>
      <xdr:row>113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19288243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111125</xdr:colOff>
      <xdr:row>109</xdr:row>
      <xdr:rowOff>63500</xdr:rowOff>
    </xdr:from>
    <xdr:ext cx="89058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/>
      </xdr:nvSpPr>
      <xdr:spPr>
        <a:xfrm>
          <a:off x="111125" y="19237325"/>
          <a:ext cx="8905875" cy="1016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6</xdr:col>
      <xdr:colOff>77604</xdr:colOff>
      <xdr:row>61</xdr:row>
      <xdr:rowOff>27585</xdr:rowOff>
    </xdr:from>
    <xdr:ext cx="2861040" cy="892552"/>
    <xdr:sp macro="" textlink="">
      <xdr:nvSpPr>
        <xdr:cNvPr id="5" name="正方形/長方形 4"/>
        <xdr:cNvSpPr/>
      </xdr:nvSpPr>
      <xdr:spPr>
        <a:xfrm>
          <a:off x="5135379" y="12572010"/>
          <a:ext cx="2861040" cy="8925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卒　業　式</a:t>
          </a:r>
          <a:endParaRPr lang="en-US" altLang="ja-JP" sz="48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twoCellAnchor editAs="oneCell">
    <xdr:from>
      <xdr:col>11</xdr:col>
      <xdr:colOff>746125</xdr:colOff>
      <xdr:row>61</xdr:row>
      <xdr:rowOff>63500</xdr:rowOff>
    </xdr:from>
    <xdr:to>
      <xdr:col>12</xdr:col>
      <xdr:colOff>723095</xdr:colOff>
      <xdr:row>64</xdr:row>
      <xdr:rowOff>39688</xdr:rowOff>
    </xdr:to>
    <xdr:pic>
      <xdr:nvPicPr>
        <xdr:cNvPr id="6" name="図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025" y="12607925"/>
          <a:ext cx="786595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724428</xdr:colOff>
      <xdr:row>77</xdr:row>
      <xdr:rowOff>15875</xdr:rowOff>
    </xdr:from>
    <xdr:ext cx="4301434" cy="892552"/>
    <xdr:sp macro="" textlink="">
      <xdr:nvSpPr>
        <xdr:cNvPr id="7" name="正方形/長方形 6"/>
        <xdr:cNvSpPr/>
      </xdr:nvSpPr>
      <xdr:spPr>
        <a:xfrm>
          <a:off x="4429653" y="16979900"/>
          <a:ext cx="4301434" cy="8925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　春　分　の　日</a:t>
          </a:r>
          <a:endParaRPr lang="en-US" altLang="ja-JP" sz="48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twoCellAnchor editAs="oneCell">
    <xdr:from>
      <xdr:col>12</xdr:col>
      <xdr:colOff>31750</xdr:colOff>
      <xdr:row>77</xdr:row>
      <xdr:rowOff>166687</xdr:rowOff>
    </xdr:from>
    <xdr:to>
      <xdr:col>12</xdr:col>
      <xdr:colOff>702422</xdr:colOff>
      <xdr:row>80</xdr:row>
      <xdr:rowOff>3642</xdr:rowOff>
    </xdr:to>
    <xdr:pic>
      <xdr:nvPicPr>
        <xdr:cNvPr id="8" name="図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7275" y="17130712"/>
          <a:ext cx="670672" cy="665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781843</xdr:colOff>
      <xdr:row>77</xdr:row>
      <xdr:rowOff>47625</xdr:rowOff>
    </xdr:from>
    <xdr:to>
      <xdr:col>13</xdr:col>
      <xdr:colOff>769937</xdr:colOff>
      <xdr:row>80</xdr:row>
      <xdr:rowOff>7063</xdr:rowOff>
    </xdr:to>
    <xdr:pic>
      <xdr:nvPicPr>
        <xdr:cNvPr id="9" name="図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7368" y="17011650"/>
          <a:ext cx="797719" cy="78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142874</xdr:colOff>
      <xdr:row>0</xdr:row>
      <xdr:rowOff>127000</xdr:rowOff>
    </xdr:from>
    <xdr:to>
      <xdr:col>14</xdr:col>
      <xdr:colOff>238124</xdr:colOff>
      <xdr:row>0</xdr:row>
      <xdr:rowOff>714375</xdr:rowOff>
    </xdr:to>
    <xdr:pic>
      <xdr:nvPicPr>
        <xdr:cNvPr id="10" name="図 9" descr="dou01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71255" b="5013"/>
        <a:stretch/>
      </xdr:blipFill>
      <xdr:spPr>
        <a:xfrm>
          <a:off x="7629524" y="127000"/>
          <a:ext cx="4143375" cy="587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2283;&#38642;&#12497;&#12477;&#12467;&#12531;\&#32102;&#39135;&#31649;&#29702;(&#26628;&#39178;&#35336;&#31639;)\h30&#24180;&#24230;\&#12467;&#12500;&#12540;&#9733;&#32102;&#39135;&#31649;&#29702;2018(h31.3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32">
          <cell r="F32">
            <v>25</v>
          </cell>
        </row>
        <row r="33">
          <cell r="F33">
            <v>26</v>
          </cell>
        </row>
        <row r="34">
          <cell r="F34">
            <v>27</v>
          </cell>
        </row>
        <row r="35">
          <cell r="F35">
            <v>28</v>
          </cell>
        </row>
        <row r="36">
          <cell r="F36">
            <v>29</v>
          </cell>
        </row>
        <row r="37">
          <cell r="F37">
            <v>0</v>
          </cell>
        </row>
      </sheetData>
      <sheetData sheetId="7">
        <row r="1">
          <cell r="B1">
            <v>3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  <pageSetUpPr fitToPage="1"/>
  </sheetPr>
  <dimension ref="A1:S133"/>
  <sheetViews>
    <sheetView tabSelected="1" view="pageBreakPreview" topLeftCell="F24" zoomScaleNormal="100" zoomScaleSheetLayoutView="100" workbookViewId="0">
      <selection activeCell="E58" sqref="E58:F58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35" customWidth="1"/>
    <col min="4" max="4" width="4.375" style="1" customWidth="1"/>
    <col min="5" max="6" width="17.75" style="1" customWidth="1"/>
    <col min="7" max="15" width="10.625" style="5" customWidth="1"/>
    <col min="16" max="16" width="11.5" style="1" customWidth="1"/>
    <col min="17" max="17" width="3.5" style="1" customWidth="1"/>
    <col min="18" max="18" width="3.5" style="5" customWidth="1"/>
    <col min="19" max="19" width="8.75" style="1" customWidth="1"/>
    <col min="20" max="16384" width="8.75" style="1" hidden="1"/>
  </cols>
  <sheetData>
    <row r="1" spans="1:19" ht="63.75" customHeight="1">
      <c r="B1" s="2"/>
      <c r="C1" s="36"/>
      <c r="D1" s="37"/>
      <c r="E1" s="67">
        <v>3</v>
      </c>
      <c r="F1" s="68" t="s">
        <v>0</v>
      </c>
      <c r="G1" s="3"/>
      <c r="H1" s="3"/>
      <c r="I1" s="4"/>
      <c r="O1" s="6"/>
      <c r="P1" s="7" t="s">
        <v>1</v>
      </c>
      <c r="Q1" s="8"/>
      <c r="R1" s="5" t="s">
        <v>2</v>
      </c>
    </row>
    <row r="2" spans="1:19" ht="13.5" customHeight="1">
      <c r="A2" s="109" t="s">
        <v>3</v>
      </c>
      <c r="B2" s="109" t="s">
        <v>4</v>
      </c>
      <c r="C2" s="112" t="s">
        <v>5</v>
      </c>
      <c r="D2" s="113"/>
      <c r="E2" s="113"/>
      <c r="F2" s="114"/>
      <c r="G2" s="118" t="s">
        <v>6</v>
      </c>
      <c r="H2" s="119"/>
      <c r="I2" s="120"/>
      <c r="J2" s="118" t="s">
        <v>7</v>
      </c>
      <c r="K2" s="119"/>
      <c r="L2" s="120"/>
      <c r="M2" s="118" t="s">
        <v>8</v>
      </c>
      <c r="N2" s="119"/>
      <c r="O2" s="120"/>
      <c r="P2" s="124" t="s">
        <v>9</v>
      </c>
      <c r="Q2" s="124"/>
      <c r="R2" s="5" t="s">
        <v>10</v>
      </c>
    </row>
    <row r="3" spans="1:19" ht="13.5" customHeight="1">
      <c r="A3" s="110"/>
      <c r="B3" s="110"/>
      <c r="C3" s="115"/>
      <c r="D3" s="116"/>
      <c r="E3" s="116"/>
      <c r="F3" s="117"/>
      <c r="G3" s="121"/>
      <c r="H3" s="122"/>
      <c r="I3" s="123"/>
      <c r="J3" s="121"/>
      <c r="K3" s="122"/>
      <c r="L3" s="123"/>
      <c r="M3" s="121"/>
      <c r="N3" s="122"/>
      <c r="O3" s="123"/>
      <c r="P3" s="124" t="s">
        <v>11</v>
      </c>
      <c r="Q3" s="124"/>
      <c r="R3" s="5" t="s">
        <v>2</v>
      </c>
    </row>
    <row r="4" spans="1:19" ht="13.5" customHeight="1">
      <c r="A4" s="110"/>
      <c r="B4" s="110"/>
      <c r="C4" s="125" t="s">
        <v>12</v>
      </c>
      <c r="D4" s="127" t="s">
        <v>13</v>
      </c>
      <c r="E4" s="129" t="s">
        <v>14</v>
      </c>
      <c r="F4" s="130"/>
      <c r="G4" s="133" t="s">
        <v>15</v>
      </c>
      <c r="H4" s="134"/>
      <c r="I4" s="135"/>
      <c r="J4" s="139" t="s">
        <v>16</v>
      </c>
      <c r="K4" s="140"/>
      <c r="L4" s="141"/>
      <c r="M4" s="145" t="s">
        <v>17</v>
      </c>
      <c r="N4" s="146"/>
      <c r="O4" s="147"/>
      <c r="P4" s="124" t="s">
        <v>18</v>
      </c>
      <c r="Q4" s="124"/>
      <c r="R4" s="5" t="s">
        <v>19</v>
      </c>
    </row>
    <row r="5" spans="1:19" ht="13.5" customHeight="1">
      <c r="A5" s="111"/>
      <c r="B5" s="111"/>
      <c r="C5" s="126"/>
      <c r="D5" s="128"/>
      <c r="E5" s="131"/>
      <c r="F5" s="132"/>
      <c r="G5" s="136"/>
      <c r="H5" s="137"/>
      <c r="I5" s="138"/>
      <c r="J5" s="142"/>
      <c r="K5" s="143"/>
      <c r="L5" s="144"/>
      <c r="M5" s="148"/>
      <c r="N5" s="149"/>
      <c r="O5" s="150"/>
      <c r="P5" s="124" t="s">
        <v>20</v>
      </c>
      <c r="Q5" s="124"/>
      <c r="R5" s="5" t="s">
        <v>21</v>
      </c>
    </row>
    <row r="6" spans="1:19" ht="17.25" hidden="1" customHeight="1">
      <c r="A6" s="70" t="str">
        <f>IF([1]人数!$F12=0," ",[1]人数!$F12)</f>
        <v xml:space="preserve"> </v>
      </c>
      <c r="B6" s="73" t="s">
        <v>22</v>
      </c>
      <c r="C6" s="76" t="str">
        <f>IF(ISERROR(VLOOKUP(1,[1]作成!$H$2:$K$56,3,FALSE))," ",VLOOKUP(1,[1]作成!$H$2:$K$56,3,FALSE))</f>
        <v xml:space="preserve"> </v>
      </c>
      <c r="D6" s="79" t="str">
        <f>IF(ISERROR(VLOOKUP(2,[1]作成!$H$2:$K$56,4,FALSE))," ",VLOOKUP(2,[1]作成!$H$2:$K$56,4,FALSE))</f>
        <v xml:space="preserve"> </v>
      </c>
      <c r="E6" s="82" t="str">
        <f>IF(ISERROR(VLOOKUP(3,[1]作成!$H$2:$K$56,3,FALSE))," ",VLOOKUP(3,[1]作成!$H$2:$K$56,3,FALSE))</f>
        <v xml:space="preserve"> </v>
      </c>
      <c r="F6" s="83"/>
      <c r="G6" s="9"/>
      <c r="H6" s="10"/>
      <c r="I6" s="11"/>
      <c r="J6" s="9"/>
      <c r="K6" s="10"/>
      <c r="L6" s="11"/>
      <c r="M6" s="10"/>
      <c r="N6" s="10"/>
      <c r="O6" s="10"/>
      <c r="P6" s="12" t="str">
        <f>IF([1]計算!U6=0," ",[1]計算!U6)</f>
        <v xml:space="preserve"> </v>
      </c>
      <c r="Q6" s="13" t="s">
        <v>23</v>
      </c>
      <c r="S6" s="108" t="s">
        <v>24</v>
      </c>
    </row>
    <row r="7" spans="1:19" ht="17.25" hidden="1" customHeight="1">
      <c r="A7" s="71"/>
      <c r="B7" s="74"/>
      <c r="C7" s="77"/>
      <c r="D7" s="80"/>
      <c r="E7" s="84" t="str">
        <f>IF(ISERROR(VLOOKUP(4,[1]作成!$H$2:$K$56,3,FALSE))," ",VLOOKUP(4,[1]作成!$H$2:$K$56,3,FALSE))</f>
        <v xml:space="preserve"> </v>
      </c>
      <c r="F7" s="85"/>
      <c r="G7" s="14"/>
      <c r="H7" s="15"/>
      <c r="I7" s="16"/>
      <c r="J7" s="14"/>
      <c r="K7" s="15"/>
      <c r="L7" s="16"/>
      <c r="M7" s="15"/>
      <c r="N7" s="15"/>
      <c r="O7" s="15"/>
      <c r="P7" s="12" t="str">
        <f>IF([1]計算!X6=0," ",[1]計算!X6)</f>
        <v xml:space="preserve"> </v>
      </c>
      <c r="Q7" s="17" t="s">
        <v>25</v>
      </c>
      <c r="S7" s="108"/>
    </row>
    <row r="8" spans="1:19" ht="17.25" hidden="1" customHeight="1">
      <c r="A8" s="71"/>
      <c r="B8" s="74"/>
      <c r="C8" s="77"/>
      <c r="D8" s="80"/>
      <c r="E8" s="84" t="str">
        <f>IF(ISERROR(VLOOKUP(5,[1]作成!$H$2:$K$56,3,FALSE))," ",VLOOKUP(5,[1]作成!$H$2:$K$56,3,FALSE))</f>
        <v xml:space="preserve"> </v>
      </c>
      <c r="F8" s="85"/>
      <c r="G8" s="14"/>
      <c r="H8" s="15"/>
      <c r="I8" s="16"/>
      <c r="J8" s="14"/>
      <c r="K8" s="15"/>
      <c r="L8" s="18"/>
      <c r="M8" s="15"/>
      <c r="N8" s="15"/>
      <c r="O8" s="19"/>
      <c r="P8" s="12" t="str">
        <f>IF([1]計算!Z6=0," ",[1]計算!Z6)</f>
        <v xml:space="preserve"> </v>
      </c>
      <c r="Q8" s="17" t="s">
        <v>26</v>
      </c>
      <c r="S8" s="108"/>
    </row>
    <row r="9" spans="1:19" ht="17.25" hidden="1" customHeight="1">
      <c r="A9" s="72"/>
      <c r="B9" s="75"/>
      <c r="C9" s="78"/>
      <c r="D9" s="81"/>
      <c r="E9" s="20" t="str">
        <f>IF(ISERROR(VLOOKUP(6,[1]作成!$H$2:$K$56,3,FALSE))," ",VLOOKUP(6,[1]作成!$H$2:$K$56,3,FALSE))</f>
        <v xml:space="preserve"> </v>
      </c>
      <c r="F9" s="20" t="str">
        <f>IF(ISERROR(VLOOKUP(7,[1]作成!$H$2:$K$56,3,FALSE))," ",VLOOKUP(7,[1]作成!$H$2:$K$56,3,FALSE))</f>
        <v xml:space="preserve"> </v>
      </c>
      <c r="G9" s="14"/>
      <c r="H9" s="15"/>
      <c r="I9" s="18"/>
      <c r="J9" s="14"/>
      <c r="K9" s="15"/>
      <c r="L9" s="18"/>
      <c r="M9" s="15"/>
      <c r="N9" s="15"/>
      <c r="O9" s="19"/>
      <c r="P9" s="87" t="str">
        <f>IF([1]人数!I12=0," ",[1]人数!I12)</f>
        <v xml:space="preserve"> </v>
      </c>
      <c r="Q9" s="88"/>
      <c r="S9" s="108"/>
    </row>
    <row r="10" spans="1:19" ht="17.25" hidden="1" customHeight="1">
      <c r="A10" s="70" t="str">
        <f>IF([1]人数!$F13=0," ",[1]人数!$F13)</f>
        <v xml:space="preserve"> </v>
      </c>
      <c r="B10" s="86" t="s">
        <v>27</v>
      </c>
      <c r="C10" s="76" t="str">
        <f>IF(ISERROR(VLOOKUP(1,[1]作成!$H$57:$K$111,3,FALSE))," ",VLOOKUP(1,[1]作成!$H$57:$K$111,3,FALSE))</f>
        <v xml:space="preserve"> </v>
      </c>
      <c r="D10" s="79" t="str">
        <f>IF(ISERROR(VLOOKUP(2,[1]作成!$H$57:$K$111,4,FALSE))," ",VLOOKUP(2,[1]作成!$H$57:$K$111,4,FALSE))</f>
        <v xml:space="preserve"> </v>
      </c>
      <c r="E10" s="82" t="str">
        <f>IF(ISERROR(VLOOKUP(3,[1]作成!$H$57:$K$111,3,FALSE))," ",VLOOKUP(3,[1]作成!$H$57:$K$111,3,FALSE))</f>
        <v xml:space="preserve"> </v>
      </c>
      <c r="F10" s="83"/>
      <c r="G10" s="9"/>
      <c r="H10" s="10"/>
      <c r="I10" s="10"/>
      <c r="J10" s="9"/>
      <c r="K10" s="10"/>
      <c r="L10" s="11"/>
      <c r="M10" s="10"/>
      <c r="N10" s="10"/>
      <c r="O10" s="11"/>
      <c r="P10" s="12" t="str">
        <f>IF([1]計算!U7=0," ",[1]計算!U7)</f>
        <v xml:space="preserve"> </v>
      </c>
      <c r="Q10" s="13" t="s">
        <v>28</v>
      </c>
      <c r="S10" s="108"/>
    </row>
    <row r="11" spans="1:19" ht="17.25" hidden="1" customHeight="1">
      <c r="A11" s="71"/>
      <c r="B11" s="86"/>
      <c r="C11" s="77"/>
      <c r="D11" s="80"/>
      <c r="E11" s="84" t="str">
        <f>IF(ISERROR(VLOOKUP(4,[1]作成!$H$57:$K$111,3,FALSE))," ",VLOOKUP(4,[1]作成!$H$57:$K$111,3,FALSE))</f>
        <v xml:space="preserve"> </v>
      </c>
      <c r="F11" s="85"/>
      <c r="G11" s="14"/>
      <c r="H11" s="15"/>
      <c r="I11" s="19"/>
      <c r="J11" s="14"/>
      <c r="K11" s="15"/>
      <c r="L11" s="16"/>
      <c r="M11" s="15"/>
      <c r="N11" s="15"/>
      <c r="O11" s="16"/>
      <c r="P11" s="12" t="str">
        <f>IF([1]計算!X7=0," ",[1]計算!X7)</f>
        <v xml:space="preserve"> </v>
      </c>
      <c r="Q11" s="17" t="s">
        <v>29</v>
      </c>
      <c r="S11" s="108"/>
    </row>
    <row r="12" spans="1:19" ht="17.25" hidden="1" customHeight="1">
      <c r="A12" s="71"/>
      <c r="B12" s="86"/>
      <c r="C12" s="77"/>
      <c r="D12" s="80"/>
      <c r="E12" s="84" t="str">
        <f>IF(ISERROR(VLOOKUP(5,[1]作成!$H$57:$K$111,3,FALSE))," ",VLOOKUP(5,[1]作成!$H$57:$K$111,3,FALSE))</f>
        <v xml:space="preserve"> </v>
      </c>
      <c r="F12" s="85"/>
      <c r="G12" s="14"/>
      <c r="H12" s="15"/>
      <c r="I12" s="19"/>
      <c r="J12" s="14"/>
      <c r="K12" s="15"/>
      <c r="L12" s="16"/>
      <c r="M12" s="15"/>
      <c r="N12" s="15"/>
      <c r="O12" s="18"/>
      <c r="P12" s="12" t="str">
        <f>IF([1]計算!Z7=0," ",[1]計算!Z7)</f>
        <v xml:space="preserve"> </v>
      </c>
      <c r="Q12" s="17" t="s">
        <v>29</v>
      </c>
      <c r="S12" s="108"/>
    </row>
    <row r="13" spans="1:19" ht="17.25" hidden="1" customHeight="1">
      <c r="A13" s="72"/>
      <c r="B13" s="86"/>
      <c r="C13" s="78"/>
      <c r="D13" s="81"/>
      <c r="E13" s="21" t="str">
        <f>IF(ISERROR(VLOOKUP(6,[1]作成!$H$57:$K$111,3,FALSE))," ",VLOOKUP(6,[1]作成!$H$57:$K$111,3,FALSE))</f>
        <v xml:space="preserve"> </v>
      </c>
      <c r="F13" s="22" t="str">
        <f>IF(ISERROR(VLOOKUP(7,[1]作成!$H$57:$K$111,3,FALSE))," ",VLOOKUP(7,[1]作成!$H$57:$K$111,3,FALSE))</f>
        <v xml:space="preserve"> </v>
      </c>
      <c r="G13" s="23"/>
      <c r="H13" s="24"/>
      <c r="I13" s="25"/>
      <c r="J13" s="23"/>
      <c r="K13" s="24"/>
      <c r="L13" s="26"/>
      <c r="M13" s="24"/>
      <c r="N13" s="24"/>
      <c r="O13" s="27"/>
      <c r="P13" s="87" t="str">
        <f>IF([1]人数!I13=0," ",[1]人数!I13)</f>
        <v xml:space="preserve"> </v>
      </c>
      <c r="Q13" s="88"/>
      <c r="S13" s="108"/>
    </row>
    <row r="14" spans="1:19" ht="17.25" hidden="1" customHeight="1">
      <c r="A14" s="70" t="str">
        <f>IF([1]人数!$F14=0," ",[1]人数!$F14)</f>
        <v xml:space="preserve"> </v>
      </c>
      <c r="B14" s="86" t="s">
        <v>30</v>
      </c>
      <c r="C14" s="76" t="str">
        <f>IF(ISERROR(VLOOKUP(1,[1]作成!$H$112:$K$166,3,FALSE))," ",VLOOKUP(1,[1]作成!$H$112:$K$166,3,FALSE))</f>
        <v xml:space="preserve"> </v>
      </c>
      <c r="D14" s="79" t="str">
        <f>IF(ISERROR(VLOOKUP(2,[1]作成!$H$112:$K$166,4,FALSE))," ",VLOOKUP(2,[1]作成!$H$112:$K$166,4,FALSE))</f>
        <v xml:space="preserve"> </v>
      </c>
      <c r="E14" s="82" t="str">
        <f>IF(ISERROR(VLOOKUP(3,[1]作成!$H$112:$K$166,3,FALSE))," ",VLOOKUP(3,[1]作成!$H$112:$K$166,3,FALSE))</f>
        <v xml:space="preserve"> </v>
      </c>
      <c r="F14" s="83"/>
      <c r="G14" s="9"/>
      <c r="H14" s="10"/>
      <c r="I14" s="28"/>
      <c r="J14" s="9"/>
      <c r="K14" s="10"/>
      <c r="L14" s="11"/>
      <c r="M14" s="10"/>
      <c r="N14" s="10"/>
      <c r="O14" s="28"/>
      <c r="P14" s="12" t="str">
        <f>IF([1]計算!U8=0," ",[1]計算!U8)</f>
        <v xml:space="preserve"> </v>
      </c>
      <c r="Q14" s="13" t="s">
        <v>31</v>
      </c>
      <c r="S14" s="108"/>
    </row>
    <row r="15" spans="1:19" ht="17.25" hidden="1" customHeight="1">
      <c r="A15" s="71"/>
      <c r="B15" s="86"/>
      <c r="C15" s="77"/>
      <c r="D15" s="80"/>
      <c r="E15" s="84" t="str">
        <f>IF(ISERROR(VLOOKUP(4,[1]作成!$H$112:$K$166,3,FALSE))," ",VLOOKUP(4,[1]作成!$H$112:$K$166,3,FALSE))</f>
        <v xml:space="preserve"> </v>
      </c>
      <c r="F15" s="85"/>
      <c r="G15" s="14"/>
      <c r="H15" s="15"/>
      <c r="I15" s="18"/>
      <c r="J15" s="14"/>
      <c r="K15" s="15"/>
      <c r="L15" s="16"/>
      <c r="M15" s="15"/>
      <c r="N15" s="15"/>
      <c r="O15" s="18"/>
      <c r="P15" s="12" t="str">
        <f>IF([1]計算!X8=0," ",[1]計算!X8)</f>
        <v xml:space="preserve"> </v>
      </c>
      <c r="Q15" s="17" t="s">
        <v>25</v>
      </c>
      <c r="S15" s="108"/>
    </row>
    <row r="16" spans="1:19" ht="17.25" hidden="1" customHeight="1">
      <c r="A16" s="71"/>
      <c r="B16" s="86"/>
      <c r="C16" s="77"/>
      <c r="D16" s="80"/>
      <c r="E16" s="84" t="str">
        <f>IF(ISERROR(VLOOKUP(5,[1]作成!$H$112:$K$166,3,FALSE))," ",VLOOKUP(5,[1]作成!$H$112:$K$166,3,FALSE))</f>
        <v xml:space="preserve"> </v>
      </c>
      <c r="F16" s="85"/>
      <c r="G16" s="14"/>
      <c r="H16" s="15"/>
      <c r="I16" s="18"/>
      <c r="J16" s="14"/>
      <c r="K16" s="15"/>
      <c r="L16" s="18"/>
      <c r="M16" s="15"/>
      <c r="N16" s="15"/>
      <c r="O16" s="18"/>
      <c r="P16" s="12" t="str">
        <f>IF([1]計算!Z8=0," ",[1]計算!Z8)</f>
        <v xml:space="preserve"> </v>
      </c>
      <c r="Q16" s="17" t="s">
        <v>25</v>
      </c>
      <c r="S16" s="108"/>
    </row>
    <row r="17" spans="1:19" ht="17.25" hidden="1" customHeight="1">
      <c r="A17" s="72"/>
      <c r="B17" s="86"/>
      <c r="C17" s="78"/>
      <c r="D17" s="81"/>
      <c r="E17" s="21" t="str">
        <f>IF(ISERROR(VLOOKUP(6,[1]作成!$H$112:$K$166,3,FALSE))," ",VLOOKUP(6,[1]作成!$H$112:$K$166,3,FALSE))</f>
        <v xml:space="preserve"> </v>
      </c>
      <c r="F17" s="22" t="str">
        <f>IF(ISERROR(VLOOKUP(7,[1]作成!$H$112:$K$166,3,FALSE))," ",VLOOKUP(7,[1]作成!$H$112:$K$166,3,FALSE))</f>
        <v xml:space="preserve"> </v>
      </c>
      <c r="G17" s="23"/>
      <c r="H17" s="24"/>
      <c r="I17" s="27"/>
      <c r="J17" s="23"/>
      <c r="K17" s="24"/>
      <c r="L17" s="27"/>
      <c r="M17" s="24"/>
      <c r="N17" s="24"/>
      <c r="O17" s="27"/>
      <c r="P17" s="87" t="str">
        <f>IF([1]人数!I14=0," ",[1]人数!I14)</f>
        <v xml:space="preserve"> </v>
      </c>
      <c r="Q17" s="88"/>
      <c r="S17" s="108"/>
    </row>
    <row r="18" spans="1:19" ht="17.25" hidden="1" customHeight="1">
      <c r="A18" s="70" t="str">
        <f>IF([1]人数!$F15=0," ",[1]人数!$F15)</f>
        <v xml:space="preserve"> </v>
      </c>
      <c r="B18" s="86" t="s">
        <v>32</v>
      </c>
      <c r="C18" s="76" t="str">
        <f>IF(ISERROR(VLOOKUP(1,[1]作成!$H$167:$K$221,3,FALSE))," ",VLOOKUP(1,[1]作成!$H$167:$K$221,3,FALSE))</f>
        <v xml:space="preserve"> </v>
      </c>
      <c r="D18" s="79" t="str">
        <f>IF(ISERROR(VLOOKUP(2,[1]作成!$H$167:$K$221,4,FALSE))," ",VLOOKUP(2,[1]作成!$H$167:$K$221,4,FALSE))</f>
        <v xml:space="preserve"> </v>
      </c>
      <c r="E18" s="82" t="str">
        <f>IF(ISERROR(VLOOKUP(3,[1]作成!$H$167:$K$221,3,FALSE))," ",VLOOKUP(3,[1]作成!$H$167:$K$221,3,FALSE))</f>
        <v xml:space="preserve"> </v>
      </c>
      <c r="F18" s="83"/>
      <c r="G18" s="14"/>
      <c r="H18" s="15"/>
      <c r="I18" s="18"/>
      <c r="J18" s="14"/>
      <c r="K18" s="15"/>
      <c r="L18" s="16"/>
      <c r="M18" s="15"/>
      <c r="N18" s="15"/>
      <c r="O18" s="29"/>
      <c r="P18" s="12" t="str">
        <f>IF([1]計算!U9=0," ",[1]計算!U9)</f>
        <v xml:space="preserve"> </v>
      </c>
      <c r="Q18" s="13" t="s">
        <v>33</v>
      </c>
    </row>
    <row r="19" spans="1:19" ht="17.25" hidden="1" customHeight="1">
      <c r="A19" s="71"/>
      <c r="B19" s="86"/>
      <c r="C19" s="77"/>
      <c r="D19" s="80"/>
      <c r="E19" s="84" t="str">
        <f>IF(ISERROR(VLOOKUP(4,[1]作成!$H$167:$K$221,3,FALSE))," ",VLOOKUP(4,[1]作成!$H$167:$K$221,3,FALSE))</f>
        <v xml:space="preserve"> </v>
      </c>
      <c r="F19" s="85"/>
      <c r="G19" s="14"/>
      <c r="H19" s="15"/>
      <c r="I19" s="18"/>
      <c r="J19" s="14"/>
      <c r="K19" s="15"/>
      <c r="L19" s="18"/>
      <c r="M19" s="15"/>
      <c r="N19" s="15"/>
      <c r="O19" s="29"/>
      <c r="P19" s="12" t="str">
        <f>IF([1]計算!X9=0," ",[1]計算!X9)</f>
        <v xml:space="preserve"> </v>
      </c>
      <c r="Q19" s="17" t="s">
        <v>34</v>
      </c>
    </row>
    <row r="20" spans="1:19" ht="17.25" hidden="1" customHeight="1">
      <c r="A20" s="71"/>
      <c r="B20" s="86"/>
      <c r="C20" s="77"/>
      <c r="D20" s="80"/>
      <c r="E20" s="84" t="str">
        <f>IF(ISERROR(VLOOKUP(5,[1]作成!$H$167:$K$221,3,FALSE))," ",VLOOKUP(5,[1]作成!$H$167:$K$221,3,FALSE))</f>
        <v xml:space="preserve"> </v>
      </c>
      <c r="F20" s="85"/>
      <c r="G20" s="14"/>
      <c r="H20" s="15"/>
      <c r="I20" s="18"/>
      <c r="J20" s="14"/>
      <c r="K20" s="15"/>
      <c r="L20" s="18"/>
      <c r="M20" s="15"/>
      <c r="N20" s="15"/>
      <c r="O20" s="29"/>
      <c r="P20" s="12" t="str">
        <f>IF([1]計算!Z9=0," ",[1]計算!Z9)</f>
        <v xml:space="preserve"> </v>
      </c>
      <c r="Q20" s="17" t="s">
        <v>25</v>
      </c>
    </row>
    <row r="21" spans="1:19" ht="17.25" hidden="1" customHeight="1">
      <c r="A21" s="72"/>
      <c r="B21" s="86"/>
      <c r="C21" s="78"/>
      <c r="D21" s="81"/>
      <c r="E21" s="21" t="str">
        <f>IF(ISERROR(VLOOKUP(6,[1]作成!$H$167:$K$221,3,FALSE))," ",VLOOKUP(6,[1]作成!$H$167:$K$221,3,FALSE))</f>
        <v xml:space="preserve"> </v>
      </c>
      <c r="F21" s="22" t="str">
        <f>IF(ISERROR(VLOOKUP(7,[1]作成!$H$167:$K$221,3,FALSE))," ",VLOOKUP(7,[1]作成!$H$167:$K$221,3,FALSE))</f>
        <v xml:space="preserve"> </v>
      </c>
      <c r="G21" s="14"/>
      <c r="H21" s="15"/>
      <c r="I21" s="18"/>
      <c r="J21" s="14"/>
      <c r="K21" s="15"/>
      <c r="L21" s="18"/>
      <c r="M21" s="15"/>
      <c r="N21" s="19"/>
      <c r="O21" s="29"/>
      <c r="P21" s="87" t="str">
        <f>IF([1]人数!I15=0," ",[1]人数!I15)</f>
        <v xml:space="preserve"> </v>
      </c>
      <c r="Q21" s="88"/>
    </row>
    <row r="22" spans="1:19" ht="21.75" customHeight="1">
      <c r="A22" s="70">
        <v>1</v>
      </c>
      <c r="B22" s="86" t="s">
        <v>35</v>
      </c>
      <c r="C22" s="76" t="s">
        <v>164</v>
      </c>
      <c r="D22" s="91" t="s">
        <v>36</v>
      </c>
      <c r="E22" s="94" t="s">
        <v>165</v>
      </c>
      <c r="F22" s="95"/>
      <c r="G22" s="42" t="s">
        <v>36</v>
      </c>
      <c r="H22" s="43" t="s">
        <v>37</v>
      </c>
      <c r="I22" s="44" t="s">
        <v>38</v>
      </c>
      <c r="J22" s="42" t="s">
        <v>39</v>
      </c>
      <c r="K22" s="43" t="s">
        <v>40</v>
      </c>
      <c r="L22" s="45" t="s">
        <v>41</v>
      </c>
      <c r="M22" s="43" t="s">
        <v>42</v>
      </c>
      <c r="N22" s="43" t="s">
        <v>43</v>
      </c>
      <c r="O22" s="45"/>
      <c r="P22" s="46">
        <v>672.55200000000002</v>
      </c>
      <c r="Q22" s="47" t="s">
        <v>44</v>
      </c>
      <c r="R22" s="5" t="s">
        <v>2</v>
      </c>
    </row>
    <row r="23" spans="1:19" ht="21.75" customHeight="1">
      <c r="A23" s="71"/>
      <c r="B23" s="86"/>
      <c r="C23" s="77"/>
      <c r="D23" s="92"/>
      <c r="E23" s="96" t="s">
        <v>166</v>
      </c>
      <c r="F23" s="97"/>
      <c r="G23" s="48" t="s">
        <v>45</v>
      </c>
      <c r="H23" s="49" t="s">
        <v>216</v>
      </c>
      <c r="I23" s="50" t="s">
        <v>46</v>
      </c>
      <c r="J23" s="48" t="s">
        <v>47</v>
      </c>
      <c r="K23" s="49" t="s">
        <v>48</v>
      </c>
      <c r="L23" s="51" t="s">
        <v>49</v>
      </c>
      <c r="M23" s="49" t="s">
        <v>50</v>
      </c>
      <c r="N23" s="49"/>
      <c r="O23" s="51"/>
      <c r="P23" s="46">
        <v>28.384500000000006</v>
      </c>
      <c r="Q23" s="52" t="s">
        <v>51</v>
      </c>
      <c r="R23" s="5" t="s">
        <v>2</v>
      </c>
    </row>
    <row r="24" spans="1:19" ht="21.75" customHeight="1">
      <c r="A24" s="71"/>
      <c r="B24" s="86"/>
      <c r="C24" s="77"/>
      <c r="D24" s="92"/>
      <c r="E24" s="96" t="s">
        <v>167</v>
      </c>
      <c r="F24" s="97"/>
      <c r="G24" s="48" t="s">
        <v>52</v>
      </c>
      <c r="H24" s="49" t="s">
        <v>53</v>
      </c>
      <c r="I24" s="50"/>
      <c r="J24" s="48" t="s">
        <v>54</v>
      </c>
      <c r="K24" s="49" t="s">
        <v>55</v>
      </c>
      <c r="L24" s="51" t="s">
        <v>56</v>
      </c>
      <c r="M24" s="49" t="s">
        <v>57</v>
      </c>
      <c r="N24" s="49"/>
      <c r="O24" s="50"/>
      <c r="P24" s="46">
        <v>22.762</v>
      </c>
      <c r="Q24" s="52" t="s">
        <v>25</v>
      </c>
      <c r="R24" s="5" t="s">
        <v>2</v>
      </c>
    </row>
    <row r="25" spans="1:19" ht="21.75" customHeight="1">
      <c r="A25" s="72"/>
      <c r="B25" s="86"/>
      <c r="C25" s="78"/>
      <c r="D25" s="93"/>
      <c r="E25" s="64" t="s">
        <v>168</v>
      </c>
      <c r="F25" s="65" t="s">
        <v>169</v>
      </c>
      <c r="G25" s="53" t="s">
        <v>58</v>
      </c>
      <c r="H25" s="54" t="s">
        <v>59</v>
      </c>
      <c r="I25" s="55"/>
      <c r="J25" s="53" t="s">
        <v>60</v>
      </c>
      <c r="K25" s="54" t="s">
        <v>61</v>
      </c>
      <c r="L25" s="56" t="s">
        <v>62</v>
      </c>
      <c r="M25" s="54" t="s">
        <v>63</v>
      </c>
      <c r="N25" s="54"/>
      <c r="O25" s="55"/>
      <c r="P25" s="89" t="s">
        <v>170</v>
      </c>
      <c r="Q25" s="90"/>
      <c r="R25" s="5" t="s">
        <v>2</v>
      </c>
    </row>
    <row r="26" spans="1:19" ht="21.75" customHeight="1">
      <c r="A26" s="70">
        <v>4</v>
      </c>
      <c r="B26" s="73" t="s">
        <v>22</v>
      </c>
      <c r="C26" s="76" t="s">
        <v>171</v>
      </c>
      <c r="D26" s="91" t="s">
        <v>36</v>
      </c>
      <c r="E26" s="94" t="s">
        <v>172</v>
      </c>
      <c r="F26" s="95"/>
      <c r="G26" s="48" t="s">
        <v>36</v>
      </c>
      <c r="H26" s="49" t="s">
        <v>64</v>
      </c>
      <c r="I26" s="51"/>
      <c r="J26" s="48" t="s">
        <v>65</v>
      </c>
      <c r="K26" s="49" t="s">
        <v>39</v>
      </c>
      <c r="L26" s="51"/>
      <c r="M26" s="49" t="s">
        <v>66</v>
      </c>
      <c r="N26" s="49" t="s">
        <v>50</v>
      </c>
      <c r="O26" s="49"/>
      <c r="P26" s="46">
        <v>687.88279999999986</v>
      </c>
      <c r="Q26" s="47" t="s">
        <v>44</v>
      </c>
      <c r="R26" s="5" t="s">
        <v>67</v>
      </c>
    </row>
    <row r="27" spans="1:19" ht="21.75" customHeight="1">
      <c r="A27" s="71"/>
      <c r="B27" s="74"/>
      <c r="C27" s="77"/>
      <c r="D27" s="92"/>
      <c r="E27" s="96" t="s">
        <v>173</v>
      </c>
      <c r="F27" s="97"/>
      <c r="G27" s="48" t="s">
        <v>37</v>
      </c>
      <c r="H27" s="49" t="s">
        <v>59</v>
      </c>
      <c r="I27" s="51"/>
      <c r="J27" s="48" t="s">
        <v>41</v>
      </c>
      <c r="K27" s="49" t="s">
        <v>68</v>
      </c>
      <c r="L27" s="50"/>
      <c r="M27" s="49" t="s">
        <v>57</v>
      </c>
      <c r="N27" s="49" t="s">
        <v>69</v>
      </c>
      <c r="O27" s="57"/>
      <c r="P27" s="46">
        <v>28.186130000000006</v>
      </c>
      <c r="Q27" s="52" t="s">
        <v>26</v>
      </c>
      <c r="R27" s="5" t="s">
        <v>67</v>
      </c>
    </row>
    <row r="28" spans="1:19" ht="21.75" customHeight="1">
      <c r="A28" s="71"/>
      <c r="B28" s="74"/>
      <c r="C28" s="77"/>
      <c r="D28" s="92"/>
      <c r="E28" s="96" t="s">
        <v>174</v>
      </c>
      <c r="F28" s="97"/>
      <c r="G28" s="48" t="s">
        <v>70</v>
      </c>
      <c r="H28" s="49" t="s">
        <v>71</v>
      </c>
      <c r="I28" s="51"/>
      <c r="J28" s="48" t="s">
        <v>72</v>
      </c>
      <c r="K28" s="49" t="s">
        <v>48</v>
      </c>
      <c r="L28" s="50"/>
      <c r="M28" s="49" t="s">
        <v>73</v>
      </c>
      <c r="N28" s="49" t="s">
        <v>74</v>
      </c>
      <c r="O28" s="57"/>
      <c r="P28" s="46">
        <v>23.661939999999998</v>
      </c>
      <c r="Q28" s="52" t="s">
        <v>75</v>
      </c>
      <c r="R28" s="5" t="s">
        <v>76</v>
      </c>
    </row>
    <row r="29" spans="1:19" ht="21.75" customHeight="1">
      <c r="A29" s="72"/>
      <c r="B29" s="75"/>
      <c r="C29" s="78"/>
      <c r="D29" s="93"/>
      <c r="E29" s="66" t="s">
        <v>169</v>
      </c>
      <c r="F29" s="66" t="s">
        <v>169</v>
      </c>
      <c r="G29" s="48" t="s">
        <v>77</v>
      </c>
      <c r="H29" s="49"/>
      <c r="I29" s="51"/>
      <c r="J29" s="48" t="s">
        <v>47</v>
      </c>
      <c r="K29" s="49"/>
      <c r="L29" s="50"/>
      <c r="M29" s="49" t="s">
        <v>63</v>
      </c>
      <c r="N29" s="49"/>
      <c r="O29" s="57"/>
      <c r="P29" s="89" t="s">
        <v>175</v>
      </c>
      <c r="Q29" s="90"/>
      <c r="R29" s="5" t="s">
        <v>2</v>
      </c>
    </row>
    <row r="30" spans="1:19" ht="21.75" customHeight="1">
      <c r="A30" s="70">
        <v>5</v>
      </c>
      <c r="B30" s="86" t="s">
        <v>27</v>
      </c>
      <c r="C30" s="76" t="s">
        <v>171</v>
      </c>
      <c r="D30" s="91" t="s">
        <v>36</v>
      </c>
      <c r="E30" s="94" t="s">
        <v>176</v>
      </c>
      <c r="F30" s="95"/>
      <c r="G30" s="42" t="s">
        <v>36</v>
      </c>
      <c r="H30" s="43" t="s">
        <v>78</v>
      </c>
      <c r="I30" s="45" t="s">
        <v>79</v>
      </c>
      <c r="J30" s="42" t="s">
        <v>61</v>
      </c>
      <c r="K30" s="43" t="s">
        <v>80</v>
      </c>
      <c r="L30" s="45" t="s">
        <v>81</v>
      </c>
      <c r="M30" s="43" t="s">
        <v>66</v>
      </c>
      <c r="N30" s="43" t="s">
        <v>63</v>
      </c>
      <c r="O30" s="45"/>
      <c r="P30" s="46">
        <v>680.90769999999998</v>
      </c>
      <c r="Q30" s="47" t="s">
        <v>33</v>
      </c>
      <c r="R30" s="5" t="s">
        <v>76</v>
      </c>
    </row>
    <row r="31" spans="1:19" ht="21.75" customHeight="1">
      <c r="A31" s="71"/>
      <c r="B31" s="86"/>
      <c r="C31" s="77"/>
      <c r="D31" s="92"/>
      <c r="E31" s="96" t="s">
        <v>177</v>
      </c>
      <c r="F31" s="97"/>
      <c r="G31" s="48" t="s">
        <v>77</v>
      </c>
      <c r="H31" s="49" t="s">
        <v>82</v>
      </c>
      <c r="I31" s="50"/>
      <c r="J31" s="48" t="s">
        <v>39</v>
      </c>
      <c r="K31" s="49" t="s">
        <v>72</v>
      </c>
      <c r="L31" s="51" t="s">
        <v>62</v>
      </c>
      <c r="M31" s="49" t="s">
        <v>83</v>
      </c>
      <c r="N31" s="49" t="s">
        <v>84</v>
      </c>
      <c r="O31" s="51"/>
      <c r="P31" s="46">
        <v>27.418499999999995</v>
      </c>
      <c r="Q31" s="52" t="s">
        <v>85</v>
      </c>
      <c r="R31" s="5" t="s">
        <v>86</v>
      </c>
    </row>
    <row r="32" spans="1:19" ht="21.75" customHeight="1">
      <c r="A32" s="71"/>
      <c r="B32" s="86"/>
      <c r="C32" s="77"/>
      <c r="D32" s="92"/>
      <c r="E32" s="96" t="s">
        <v>178</v>
      </c>
      <c r="F32" s="97"/>
      <c r="G32" s="48" t="s">
        <v>87</v>
      </c>
      <c r="H32" s="49" t="s">
        <v>37</v>
      </c>
      <c r="I32" s="50"/>
      <c r="J32" s="48" t="s">
        <v>88</v>
      </c>
      <c r="K32" s="49" t="s">
        <v>89</v>
      </c>
      <c r="L32" s="51"/>
      <c r="M32" s="49" t="s">
        <v>90</v>
      </c>
      <c r="N32" s="49" t="s">
        <v>91</v>
      </c>
      <c r="O32" s="51"/>
      <c r="P32" s="46">
        <v>21.544300000000007</v>
      </c>
      <c r="Q32" s="52" t="s">
        <v>25</v>
      </c>
      <c r="R32" s="5" t="s">
        <v>2</v>
      </c>
    </row>
    <row r="33" spans="1:18" ht="21.75" customHeight="1">
      <c r="A33" s="72"/>
      <c r="B33" s="86"/>
      <c r="C33" s="78"/>
      <c r="D33" s="93"/>
      <c r="E33" s="64" t="s">
        <v>169</v>
      </c>
      <c r="F33" s="65" t="s">
        <v>169</v>
      </c>
      <c r="G33" s="53" t="s">
        <v>52</v>
      </c>
      <c r="H33" s="54" t="s">
        <v>45</v>
      </c>
      <c r="I33" s="55"/>
      <c r="J33" s="53" t="s">
        <v>68</v>
      </c>
      <c r="K33" s="54" t="s">
        <v>55</v>
      </c>
      <c r="L33" s="55"/>
      <c r="M33" s="54" t="s">
        <v>50</v>
      </c>
      <c r="N33" s="54"/>
      <c r="O33" s="55"/>
      <c r="P33" s="89" t="s">
        <v>169</v>
      </c>
      <c r="Q33" s="90"/>
      <c r="R33" s="5" t="s">
        <v>92</v>
      </c>
    </row>
    <row r="34" spans="1:18" ht="21.75" customHeight="1">
      <c r="A34" s="70">
        <v>6</v>
      </c>
      <c r="B34" s="86" t="s">
        <v>30</v>
      </c>
      <c r="C34" s="76" t="s">
        <v>171</v>
      </c>
      <c r="D34" s="91" t="s">
        <v>36</v>
      </c>
      <c r="E34" s="94" t="s">
        <v>179</v>
      </c>
      <c r="F34" s="95"/>
      <c r="G34" s="48" t="s">
        <v>36</v>
      </c>
      <c r="H34" s="49" t="s">
        <v>93</v>
      </c>
      <c r="I34" s="51"/>
      <c r="J34" s="48" t="s">
        <v>62</v>
      </c>
      <c r="K34" s="49" t="s">
        <v>94</v>
      </c>
      <c r="L34" s="51"/>
      <c r="M34" s="49" t="s">
        <v>66</v>
      </c>
      <c r="N34" s="49" t="s">
        <v>50</v>
      </c>
      <c r="O34" s="51"/>
      <c r="P34" s="46">
        <v>664.14290000000005</v>
      </c>
      <c r="Q34" s="47" t="s">
        <v>28</v>
      </c>
      <c r="R34" s="5" t="s">
        <v>95</v>
      </c>
    </row>
    <row r="35" spans="1:18" ht="21.75" customHeight="1">
      <c r="A35" s="71"/>
      <c r="B35" s="86"/>
      <c r="C35" s="77"/>
      <c r="D35" s="92"/>
      <c r="E35" s="96" t="s">
        <v>180</v>
      </c>
      <c r="F35" s="97"/>
      <c r="G35" s="48" t="s">
        <v>96</v>
      </c>
      <c r="H35" s="49"/>
      <c r="I35" s="51"/>
      <c r="J35" s="48" t="s">
        <v>97</v>
      </c>
      <c r="K35" s="49" t="s">
        <v>89</v>
      </c>
      <c r="L35" s="51"/>
      <c r="M35" s="49" t="s">
        <v>73</v>
      </c>
      <c r="N35" s="49" t="s">
        <v>91</v>
      </c>
      <c r="O35" s="51"/>
      <c r="P35" s="46">
        <v>25.345419999999997</v>
      </c>
      <c r="Q35" s="52" t="s">
        <v>25</v>
      </c>
      <c r="R35" s="5" t="s">
        <v>95</v>
      </c>
    </row>
    <row r="36" spans="1:18" ht="21.75" customHeight="1">
      <c r="A36" s="71"/>
      <c r="B36" s="86"/>
      <c r="C36" s="77"/>
      <c r="D36" s="92"/>
      <c r="E36" s="96" t="s">
        <v>181</v>
      </c>
      <c r="F36" s="97"/>
      <c r="G36" s="48" t="s">
        <v>98</v>
      </c>
      <c r="H36" s="49"/>
      <c r="I36" s="50"/>
      <c r="J36" s="48" t="s">
        <v>72</v>
      </c>
      <c r="K36" s="49" t="s">
        <v>99</v>
      </c>
      <c r="L36" s="51"/>
      <c r="M36" s="49" t="s">
        <v>57</v>
      </c>
      <c r="N36" s="57" t="s">
        <v>84</v>
      </c>
      <c r="O36" s="51"/>
      <c r="P36" s="46">
        <v>22.237170000000003</v>
      </c>
      <c r="Q36" s="52" t="s">
        <v>25</v>
      </c>
      <c r="R36" s="5" t="s">
        <v>76</v>
      </c>
    </row>
    <row r="37" spans="1:18" ht="21.75" customHeight="1">
      <c r="A37" s="72"/>
      <c r="B37" s="86"/>
      <c r="C37" s="78"/>
      <c r="D37" s="93"/>
      <c r="E37" s="64" t="s">
        <v>169</v>
      </c>
      <c r="F37" s="65" t="s">
        <v>169</v>
      </c>
      <c r="G37" s="48" t="s">
        <v>100</v>
      </c>
      <c r="H37" s="49"/>
      <c r="I37" s="50"/>
      <c r="J37" s="48" t="s">
        <v>39</v>
      </c>
      <c r="K37" s="49"/>
      <c r="L37" s="50"/>
      <c r="M37" s="49" t="s">
        <v>63</v>
      </c>
      <c r="N37" s="57"/>
      <c r="O37" s="51"/>
      <c r="P37" s="89" t="s">
        <v>169</v>
      </c>
      <c r="Q37" s="90"/>
      <c r="R37" s="5" t="s">
        <v>2</v>
      </c>
    </row>
    <row r="38" spans="1:18" ht="21.75" customHeight="1">
      <c r="A38" s="70">
        <v>7</v>
      </c>
      <c r="B38" s="86" t="s">
        <v>32</v>
      </c>
      <c r="C38" s="76" t="s">
        <v>182</v>
      </c>
      <c r="D38" s="91" t="s">
        <v>36</v>
      </c>
      <c r="E38" s="94" t="s">
        <v>183</v>
      </c>
      <c r="F38" s="95"/>
      <c r="G38" s="42" t="s">
        <v>36</v>
      </c>
      <c r="H38" s="43" t="s">
        <v>101</v>
      </c>
      <c r="I38" s="44"/>
      <c r="J38" s="42" t="s">
        <v>102</v>
      </c>
      <c r="K38" s="43" t="s">
        <v>39</v>
      </c>
      <c r="L38" s="45" t="s">
        <v>54</v>
      </c>
      <c r="M38" s="43" t="s">
        <v>103</v>
      </c>
      <c r="N38" s="43" t="s">
        <v>57</v>
      </c>
      <c r="O38" s="45"/>
      <c r="P38" s="46">
        <v>709.66169999999977</v>
      </c>
      <c r="Q38" s="47" t="s">
        <v>44</v>
      </c>
      <c r="R38" s="5" t="s">
        <v>76</v>
      </c>
    </row>
    <row r="39" spans="1:18" ht="21.75" customHeight="1">
      <c r="A39" s="71"/>
      <c r="B39" s="86"/>
      <c r="C39" s="77"/>
      <c r="D39" s="92"/>
      <c r="E39" s="96" t="s">
        <v>184</v>
      </c>
      <c r="F39" s="97"/>
      <c r="G39" s="48" t="s">
        <v>87</v>
      </c>
      <c r="H39" s="49"/>
      <c r="I39" s="50"/>
      <c r="J39" s="48" t="s">
        <v>65</v>
      </c>
      <c r="K39" s="49" t="s">
        <v>104</v>
      </c>
      <c r="L39" s="51" t="s">
        <v>89</v>
      </c>
      <c r="M39" s="49" t="s">
        <v>69</v>
      </c>
      <c r="N39" s="49"/>
      <c r="O39" s="50"/>
      <c r="P39" s="46">
        <v>28.307749999999999</v>
      </c>
      <c r="Q39" s="52" t="s">
        <v>75</v>
      </c>
      <c r="R39" s="5" t="s">
        <v>95</v>
      </c>
    </row>
    <row r="40" spans="1:18" ht="21.75" customHeight="1">
      <c r="A40" s="71"/>
      <c r="B40" s="86"/>
      <c r="C40" s="77"/>
      <c r="D40" s="92"/>
      <c r="E40" s="96" t="s">
        <v>101</v>
      </c>
      <c r="F40" s="97"/>
      <c r="G40" s="48" t="s">
        <v>37</v>
      </c>
      <c r="H40" s="49"/>
      <c r="I40" s="50"/>
      <c r="J40" s="48" t="s">
        <v>62</v>
      </c>
      <c r="K40" s="49" t="s">
        <v>56</v>
      </c>
      <c r="L40" s="51" t="s">
        <v>105</v>
      </c>
      <c r="M40" s="49" t="s">
        <v>50</v>
      </c>
      <c r="N40" s="49"/>
      <c r="O40" s="50"/>
      <c r="P40" s="46">
        <v>22.844479999999994</v>
      </c>
      <c r="Q40" s="52" t="s">
        <v>25</v>
      </c>
      <c r="R40" s="5" t="s">
        <v>95</v>
      </c>
    </row>
    <row r="41" spans="1:18" ht="21.75" customHeight="1">
      <c r="A41" s="72"/>
      <c r="B41" s="86"/>
      <c r="C41" s="78"/>
      <c r="D41" s="93"/>
      <c r="E41" s="64" t="s">
        <v>169</v>
      </c>
      <c r="F41" s="65" t="s">
        <v>169</v>
      </c>
      <c r="G41" s="53" t="s">
        <v>77</v>
      </c>
      <c r="H41" s="54"/>
      <c r="I41" s="55"/>
      <c r="J41" s="53" t="s">
        <v>106</v>
      </c>
      <c r="K41" s="54" t="s">
        <v>48</v>
      </c>
      <c r="L41" s="56"/>
      <c r="M41" s="54" t="s">
        <v>107</v>
      </c>
      <c r="N41" s="54"/>
      <c r="O41" s="55"/>
      <c r="P41" s="89" t="s">
        <v>169</v>
      </c>
      <c r="Q41" s="90"/>
      <c r="R41" s="5" t="s">
        <v>2</v>
      </c>
    </row>
    <row r="42" spans="1:18" ht="21.75" customHeight="1">
      <c r="A42" s="70">
        <v>8</v>
      </c>
      <c r="B42" s="86" t="s">
        <v>35</v>
      </c>
      <c r="C42" s="76" t="s">
        <v>109</v>
      </c>
      <c r="D42" s="91" t="s">
        <v>36</v>
      </c>
      <c r="E42" s="94" t="s">
        <v>185</v>
      </c>
      <c r="F42" s="95"/>
      <c r="G42" s="48" t="s">
        <v>36</v>
      </c>
      <c r="H42" s="49" t="s">
        <v>53</v>
      </c>
      <c r="I42" s="50"/>
      <c r="J42" s="48" t="s">
        <v>106</v>
      </c>
      <c r="K42" s="49" t="s">
        <v>108</v>
      </c>
      <c r="L42" s="51"/>
      <c r="M42" s="49" t="s">
        <v>109</v>
      </c>
      <c r="N42" s="49" t="s">
        <v>57</v>
      </c>
      <c r="O42" s="51"/>
      <c r="P42" s="46">
        <v>626.07695999999999</v>
      </c>
      <c r="Q42" s="47" t="s">
        <v>31</v>
      </c>
      <c r="R42" s="5" t="s">
        <v>95</v>
      </c>
    </row>
    <row r="43" spans="1:18" ht="21.75" customHeight="1">
      <c r="A43" s="71"/>
      <c r="B43" s="86"/>
      <c r="C43" s="77"/>
      <c r="D43" s="92"/>
      <c r="E43" s="96" t="s">
        <v>186</v>
      </c>
      <c r="F43" s="97"/>
      <c r="G43" s="48" t="s">
        <v>87</v>
      </c>
      <c r="H43" s="49" t="s">
        <v>52</v>
      </c>
      <c r="I43" s="50"/>
      <c r="J43" s="48" t="s">
        <v>110</v>
      </c>
      <c r="K43" s="49" t="s">
        <v>111</v>
      </c>
      <c r="L43" s="51"/>
      <c r="M43" s="49" t="s">
        <v>112</v>
      </c>
      <c r="N43" s="49" t="s">
        <v>113</v>
      </c>
      <c r="O43" s="51"/>
      <c r="P43" s="46">
        <v>25.054555999999998</v>
      </c>
      <c r="Q43" s="52" t="s">
        <v>34</v>
      </c>
      <c r="R43" s="5" t="s">
        <v>95</v>
      </c>
    </row>
    <row r="44" spans="1:18" ht="21.75" customHeight="1">
      <c r="A44" s="71"/>
      <c r="B44" s="86"/>
      <c r="C44" s="77"/>
      <c r="D44" s="92"/>
      <c r="E44" s="96" t="s">
        <v>113</v>
      </c>
      <c r="F44" s="97"/>
      <c r="G44" s="48" t="s">
        <v>114</v>
      </c>
      <c r="H44" s="49"/>
      <c r="I44" s="50"/>
      <c r="J44" s="48" t="s">
        <v>61</v>
      </c>
      <c r="K44" s="49" t="s">
        <v>115</v>
      </c>
      <c r="L44" s="51"/>
      <c r="M44" s="49" t="s">
        <v>90</v>
      </c>
      <c r="N44" s="49"/>
      <c r="O44" s="51"/>
      <c r="P44" s="46">
        <v>20.398151999999996</v>
      </c>
      <c r="Q44" s="52" t="s">
        <v>34</v>
      </c>
      <c r="R44" s="5" t="s">
        <v>116</v>
      </c>
    </row>
    <row r="45" spans="1:18" ht="21.75" customHeight="1">
      <c r="A45" s="72"/>
      <c r="B45" s="86"/>
      <c r="C45" s="78"/>
      <c r="D45" s="93"/>
      <c r="E45" s="64" t="s">
        <v>169</v>
      </c>
      <c r="F45" s="65" t="s">
        <v>169</v>
      </c>
      <c r="G45" s="48" t="s">
        <v>117</v>
      </c>
      <c r="H45" s="49"/>
      <c r="I45" s="50"/>
      <c r="J45" s="48" t="s">
        <v>39</v>
      </c>
      <c r="K45" s="49" t="s">
        <v>56</v>
      </c>
      <c r="L45" s="50"/>
      <c r="M45" s="49" t="s">
        <v>50</v>
      </c>
      <c r="N45" s="57"/>
      <c r="O45" s="51"/>
      <c r="P45" s="89" t="s">
        <v>187</v>
      </c>
      <c r="Q45" s="90"/>
      <c r="R45" s="5" t="s">
        <v>95</v>
      </c>
    </row>
    <row r="46" spans="1:18" ht="21.75" customHeight="1">
      <c r="A46" s="70">
        <v>11</v>
      </c>
      <c r="B46" s="73" t="s">
        <v>22</v>
      </c>
      <c r="C46" s="76" t="s">
        <v>171</v>
      </c>
      <c r="D46" s="91" t="s">
        <v>36</v>
      </c>
      <c r="E46" s="94" t="s">
        <v>188</v>
      </c>
      <c r="F46" s="95"/>
      <c r="G46" s="42" t="s">
        <v>36</v>
      </c>
      <c r="H46" s="43" t="s">
        <v>64</v>
      </c>
      <c r="I46" s="45"/>
      <c r="J46" s="42" t="s">
        <v>40</v>
      </c>
      <c r="K46" s="43" t="s">
        <v>61</v>
      </c>
      <c r="L46" s="44" t="s">
        <v>62</v>
      </c>
      <c r="M46" s="43" t="s">
        <v>66</v>
      </c>
      <c r="N46" s="43" t="s">
        <v>63</v>
      </c>
      <c r="O46" s="45"/>
      <c r="P46" s="46">
        <v>650.2139999999996</v>
      </c>
      <c r="Q46" s="47" t="s">
        <v>33</v>
      </c>
      <c r="R46" s="5" t="s">
        <v>95</v>
      </c>
    </row>
    <row r="47" spans="1:18" ht="21.75" customHeight="1">
      <c r="A47" s="71"/>
      <c r="B47" s="74"/>
      <c r="C47" s="77"/>
      <c r="D47" s="92"/>
      <c r="E47" s="96" t="s">
        <v>189</v>
      </c>
      <c r="F47" s="97"/>
      <c r="G47" s="48" t="s">
        <v>118</v>
      </c>
      <c r="H47" s="49" t="s">
        <v>45</v>
      </c>
      <c r="I47" s="50"/>
      <c r="J47" s="48" t="s">
        <v>39</v>
      </c>
      <c r="K47" s="49" t="s">
        <v>115</v>
      </c>
      <c r="L47" s="50"/>
      <c r="M47" s="49" t="s">
        <v>73</v>
      </c>
      <c r="N47" s="49" t="s">
        <v>50</v>
      </c>
      <c r="O47" s="51"/>
      <c r="P47" s="46">
        <v>22.539299999999994</v>
      </c>
      <c r="Q47" s="52" t="s">
        <v>34</v>
      </c>
      <c r="R47" s="5" t="s">
        <v>76</v>
      </c>
    </row>
    <row r="48" spans="1:18" ht="21.75" customHeight="1">
      <c r="A48" s="71"/>
      <c r="B48" s="74"/>
      <c r="C48" s="77"/>
      <c r="D48" s="92"/>
      <c r="E48" s="96" t="s">
        <v>190</v>
      </c>
      <c r="F48" s="97"/>
      <c r="G48" s="48" t="s">
        <v>87</v>
      </c>
      <c r="H48" s="49"/>
      <c r="I48" s="50"/>
      <c r="J48" s="48" t="s">
        <v>119</v>
      </c>
      <c r="K48" s="49" t="s">
        <v>54</v>
      </c>
      <c r="L48" s="50"/>
      <c r="M48" s="49" t="s">
        <v>120</v>
      </c>
      <c r="N48" s="49" t="s">
        <v>69</v>
      </c>
      <c r="O48" s="51"/>
      <c r="P48" s="46">
        <v>19.558100000000003</v>
      </c>
      <c r="Q48" s="52" t="s">
        <v>34</v>
      </c>
      <c r="R48" s="5" t="s">
        <v>116</v>
      </c>
    </row>
    <row r="49" spans="1:18" ht="21.75" customHeight="1">
      <c r="A49" s="72"/>
      <c r="B49" s="75"/>
      <c r="C49" s="78"/>
      <c r="D49" s="93"/>
      <c r="E49" s="66" t="s">
        <v>169</v>
      </c>
      <c r="F49" s="66" t="s">
        <v>169</v>
      </c>
      <c r="G49" s="53" t="s">
        <v>77</v>
      </c>
      <c r="H49" s="54"/>
      <c r="I49" s="55"/>
      <c r="J49" s="53" t="s">
        <v>121</v>
      </c>
      <c r="K49" s="54" t="s">
        <v>56</v>
      </c>
      <c r="L49" s="55"/>
      <c r="M49" s="54" t="s">
        <v>107</v>
      </c>
      <c r="N49" s="58" t="s">
        <v>122</v>
      </c>
      <c r="O49" s="56"/>
      <c r="P49" s="89" t="s">
        <v>169</v>
      </c>
      <c r="Q49" s="90"/>
      <c r="R49" s="5" t="s">
        <v>116</v>
      </c>
    </row>
    <row r="50" spans="1:18" ht="21.75" customHeight="1">
      <c r="A50" s="70">
        <v>12</v>
      </c>
      <c r="B50" s="86" t="s">
        <v>27</v>
      </c>
      <c r="C50" s="76" t="s">
        <v>191</v>
      </c>
      <c r="D50" s="91" t="s">
        <v>36</v>
      </c>
      <c r="E50" s="94" t="s">
        <v>192</v>
      </c>
      <c r="F50" s="95"/>
      <c r="G50" s="48" t="s">
        <v>36</v>
      </c>
      <c r="H50" s="49" t="s">
        <v>123</v>
      </c>
      <c r="I50" s="51"/>
      <c r="J50" s="48" t="s">
        <v>106</v>
      </c>
      <c r="K50" s="49" t="s">
        <v>68</v>
      </c>
      <c r="L50" s="51"/>
      <c r="M50" s="49" t="s">
        <v>124</v>
      </c>
      <c r="N50" s="49" t="s">
        <v>125</v>
      </c>
      <c r="O50" s="51" t="s">
        <v>126</v>
      </c>
      <c r="P50" s="46">
        <v>641.73629999999991</v>
      </c>
      <c r="Q50" s="47" t="s">
        <v>23</v>
      </c>
      <c r="R50" s="5" t="s">
        <v>86</v>
      </c>
    </row>
    <row r="51" spans="1:18" ht="21.75" customHeight="1">
      <c r="A51" s="71"/>
      <c r="B51" s="86"/>
      <c r="C51" s="77"/>
      <c r="D51" s="92"/>
      <c r="E51" s="96" t="s">
        <v>193</v>
      </c>
      <c r="F51" s="97"/>
      <c r="G51" s="48" t="s">
        <v>127</v>
      </c>
      <c r="H51" s="49" t="s">
        <v>117</v>
      </c>
      <c r="I51" s="50"/>
      <c r="J51" s="48" t="s">
        <v>61</v>
      </c>
      <c r="K51" s="49" t="s">
        <v>72</v>
      </c>
      <c r="L51" s="51"/>
      <c r="M51" s="49" t="s">
        <v>63</v>
      </c>
      <c r="N51" s="49" t="s">
        <v>128</v>
      </c>
      <c r="O51" s="51"/>
      <c r="P51" s="46">
        <v>28.648580000000006</v>
      </c>
      <c r="Q51" s="52" t="s">
        <v>26</v>
      </c>
      <c r="R51" s="5" t="s">
        <v>92</v>
      </c>
    </row>
    <row r="52" spans="1:18" ht="21.75" customHeight="1">
      <c r="A52" s="71"/>
      <c r="B52" s="86"/>
      <c r="C52" s="77"/>
      <c r="D52" s="92"/>
      <c r="E52" s="96" t="s">
        <v>194</v>
      </c>
      <c r="F52" s="97"/>
      <c r="G52" s="48" t="s">
        <v>77</v>
      </c>
      <c r="H52" s="49" t="s">
        <v>37</v>
      </c>
      <c r="I52" s="50"/>
      <c r="J52" s="48" t="s">
        <v>39</v>
      </c>
      <c r="K52" s="49" t="s">
        <v>115</v>
      </c>
      <c r="L52" s="50"/>
      <c r="M52" s="49" t="s">
        <v>73</v>
      </c>
      <c r="N52" s="49" t="s">
        <v>50</v>
      </c>
      <c r="O52" s="51"/>
      <c r="P52" s="46">
        <v>27.77101</v>
      </c>
      <c r="Q52" s="52" t="s">
        <v>29</v>
      </c>
      <c r="R52" s="5" t="s">
        <v>95</v>
      </c>
    </row>
    <row r="53" spans="1:18" ht="21.75" customHeight="1">
      <c r="A53" s="72"/>
      <c r="B53" s="86"/>
      <c r="C53" s="78"/>
      <c r="D53" s="93"/>
      <c r="E53" s="64" t="s">
        <v>195</v>
      </c>
      <c r="F53" s="65" t="s">
        <v>169</v>
      </c>
      <c r="G53" s="48" t="s">
        <v>87</v>
      </c>
      <c r="H53" s="49" t="s">
        <v>52</v>
      </c>
      <c r="I53" s="50"/>
      <c r="J53" s="48" t="s">
        <v>111</v>
      </c>
      <c r="K53" s="49" t="s">
        <v>105</v>
      </c>
      <c r="L53" s="50"/>
      <c r="M53" s="49" t="s">
        <v>129</v>
      </c>
      <c r="N53" s="57" t="s">
        <v>57</v>
      </c>
      <c r="O53" s="51"/>
      <c r="P53" s="89" t="s">
        <v>169</v>
      </c>
      <c r="Q53" s="90"/>
      <c r="R53" s="5" t="s">
        <v>86</v>
      </c>
    </row>
    <row r="54" spans="1:18" ht="21.75" customHeight="1">
      <c r="A54" s="70">
        <v>13</v>
      </c>
      <c r="B54" s="86" t="s">
        <v>30</v>
      </c>
      <c r="C54" s="76" t="s">
        <v>196</v>
      </c>
      <c r="D54" s="91" t="s">
        <v>36</v>
      </c>
      <c r="E54" s="94" t="s">
        <v>197</v>
      </c>
      <c r="F54" s="95"/>
      <c r="G54" s="42" t="s">
        <v>36</v>
      </c>
      <c r="H54" s="43" t="s">
        <v>53</v>
      </c>
      <c r="I54" s="45"/>
      <c r="J54" s="42" t="s">
        <v>68</v>
      </c>
      <c r="K54" s="43" t="s">
        <v>80</v>
      </c>
      <c r="L54" s="45"/>
      <c r="M54" s="43" t="s">
        <v>130</v>
      </c>
      <c r="N54" s="43" t="s">
        <v>131</v>
      </c>
      <c r="O54" s="45" t="s">
        <v>132</v>
      </c>
      <c r="P54" s="46">
        <v>613.60919999999987</v>
      </c>
      <c r="Q54" s="47" t="s">
        <v>31</v>
      </c>
      <c r="R54" s="5" t="s">
        <v>2</v>
      </c>
    </row>
    <row r="55" spans="1:18" ht="21.75" customHeight="1">
      <c r="A55" s="71"/>
      <c r="B55" s="86"/>
      <c r="C55" s="77"/>
      <c r="D55" s="92"/>
      <c r="E55" s="96" t="s">
        <v>198</v>
      </c>
      <c r="F55" s="97"/>
      <c r="G55" s="48" t="s">
        <v>77</v>
      </c>
      <c r="H55" s="49" t="s">
        <v>38</v>
      </c>
      <c r="I55" s="51"/>
      <c r="J55" s="48" t="s">
        <v>41</v>
      </c>
      <c r="K55" s="49" t="s">
        <v>81</v>
      </c>
      <c r="L55" s="51"/>
      <c r="M55" s="49" t="s">
        <v>73</v>
      </c>
      <c r="N55" s="49" t="s">
        <v>107</v>
      </c>
      <c r="O55" s="51"/>
      <c r="P55" s="46">
        <v>27.705420000000007</v>
      </c>
      <c r="Q55" s="52" t="s">
        <v>25</v>
      </c>
      <c r="R55" s="5" t="s">
        <v>86</v>
      </c>
    </row>
    <row r="56" spans="1:18" ht="21.75" customHeight="1">
      <c r="A56" s="71"/>
      <c r="B56" s="86"/>
      <c r="C56" s="77"/>
      <c r="D56" s="92"/>
      <c r="E56" s="96" t="s">
        <v>199</v>
      </c>
      <c r="F56" s="97"/>
      <c r="G56" s="48" t="s">
        <v>52</v>
      </c>
      <c r="H56" s="49" t="s">
        <v>133</v>
      </c>
      <c r="I56" s="51"/>
      <c r="J56" s="48" t="s">
        <v>134</v>
      </c>
      <c r="K56" s="49" t="s">
        <v>56</v>
      </c>
      <c r="L56" s="50"/>
      <c r="M56" s="49" t="s">
        <v>83</v>
      </c>
      <c r="N56" s="49" t="s">
        <v>50</v>
      </c>
      <c r="O56" s="51"/>
      <c r="P56" s="46">
        <v>23.455539999999999</v>
      </c>
      <c r="Q56" s="52" t="s">
        <v>25</v>
      </c>
      <c r="R56" s="5" t="s">
        <v>95</v>
      </c>
    </row>
    <row r="57" spans="1:18" ht="21.75" customHeight="1">
      <c r="A57" s="72"/>
      <c r="B57" s="86"/>
      <c r="C57" s="78"/>
      <c r="D57" s="93"/>
      <c r="E57" s="64" t="s">
        <v>217</v>
      </c>
      <c r="F57" s="65" t="s">
        <v>169</v>
      </c>
      <c r="G57" s="53" t="s">
        <v>135</v>
      </c>
      <c r="H57" s="54"/>
      <c r="I57" s="56"/>
      <c r="J57" s="53" t="s">
        <v>72</v>
      </c>
      <c r="K57" s="54" t="s">
        <v>62</v>
      </c>
      <c r="L57" s="55"/>
      <c r="M57" s="54" t="s">
        <v>63</v>
      </c>
      <c r="N57" s="58" t="s">
        <v>69</v>
      </c>
      <c r="O57" s="56"/>
      <c r="P57" s="89" t="s">
        <v>200</v>
      </c>
      <c r="Q57" s="90"/>
      <c r="R57" s="5" t="s">
        <v>67</v>
      </c>
    </row>
    <row r="58" spans="1:18" ht="21.75" customHeight="1">
      <c r="A58" s="70">
        <v>14</v>
      </c>
      <c r="B58" s="86" t="s">
        <v>32</v>
      </c>
      <c r="C58" s="76" t="s">
        <v>182</v>
      </c>
      <c r="D58" s="91" t="s">
        <v>36</v>
      </c>
      <c r="E58" s="94" t="s">
        <v>201</v>
      </c>
      <c r="F58" s="95"/>
      <c r="G58" s="48" t="s">
        <v>36</v>
      </c>
      <c r="H58" s="49"/>
      <c r="I58" s="50"/>
      <c r="J58" s="48" t="s">
        <v>106</v>
      </c>
      <c r="K58" s="49" t="s">
        <v>111</v>
      </c>
      <c r="L58" s="51"/>
      <c r="M58" s="49" t="s">
        <v>103</v>
      </c>
      <c r="N58" s="49" t="s">
        <v>129</v>
      </c>
      <c r="O58" s="51" t="s">
        <v>136</v>
      </c>
      <c r="P58" s="46">
        <v>782.33420000000001</v>
      </c>
      <c r="Q58" s="47" t="s">
        <v>28</v>
      </c>
      <c r="R58" s="5" t="s">
        <v>86</v>
      </c>
    </row>
    <row r="59" spans="1:18" ht="21.75" customHeight="1">
      <c r="A59" s="71"/>
      <c r="B59" s="86"/>
      <c r="C59" s="77"/>
      <c r="D59" s="92"/>
      <c r="E59" s="96" t="s">
        <v>202</v>
      </c>
      <c r="F59" s="97"/>
      <c r="G59" s="48" t="s">
        <v>77</v>
      </c>
      <c r="H59" s="49"/>
      <c r="I59" s="50"/>
      <c r="J59" s="48" t="s">
        <v>48</v>
      </c>
      <c r="K59" s="49" t="s">
        <v>137</v>
      </c>
      <c r="L59" s="51"/>
      <c r="M59" s="49" t="s">
        <v>138</v>
      </c>
      <c r="N59" s="49" t="s">
        <v>139</v>
      </c>
      <c r="O59" s="51" t="s">
        <v>125</v>
      </c>
      <c r="P59" s="46">
        <v>18.659220000000005</v>
      </c>
      <c r="Q59" s="52" t="s">
        <v>26</v>
      </c>
      <c r="R59" s="5" t="s">
        <v>86</v>
      </c>
    </row>
    <row r="60" spans="1:18" ht="21.75" customHeight="1">
      <c r="A60" s="71"/>
      <c r="B60" s="86"/>
      <c r="C60" s="77"/>
      <c r="D60" s="92"/>
      <c r="E60" s="96" t="s">
        <v>169</v>
      </c>
      <c r="F60" s="97"/>
      <c r="G60" s="48" t="s">
        <v>123</v>
      </c>
      <c r="H60" s="49"/>
      <c r="I60" s="50"/>
      <c r="J60" s="48" t="s">
        <v>61</v>
      </c>
      <c r="K60" s="49" t="s">
        <v>140</v>
      </c>
      <c r="L60" s="51"/>
      <c r="M60" s="49" t="s">
        <v>63</v>
      </c>
      <c r="N60" s="49" t="s">
        <v>141</v>
      </c>
      <c r="O60" s="51"/>
      <c r="P60" s="46">
        <v>22.165740000000003</v>
      </c>
      <c r="Q60" s="52" t="s">
        <v>51</v>
      </c>
      <c r="R60" s="5" t="s">
        <v>92</v>
      </c>
    </row>
    <row r="61" spans="1:18" ht="21.75" customHeight="1">
      <c r="A61" s="72"/>
      <c r="B61" s="86"/>
      <c r="C61" s="78"/>
      <c r="D61" s="93"/>
      <c r="E61" s="64" t="s">
        <v>169</v>
      </c>
      <c r="F61" s="65" t="s">
        <v>169</v>
      </c>
      <c r="G61" s="48" t="s">
        <v>101</v>
      </c>
      <c r="H61" s="49"/>
      <c r="I61" s="50"/>
      <c r="J61" s="48" t="s">
        <v>39</v>
      </c>
      <c r="K61" s="49" t="s">
        <v>142</v>
      </c>
      <c r="L61" s="51"/>
      <c r="M61" s="49" t="s">
        <v>73</v>
      </c>
      <c r="N61" s="49" t="s">
        <v>143</v>
      </c>
      <c r="O61" s="51"/>
      <c r="P61" s="89" t="s">
        <v>169</v>
      </c>
      <c r="Q61" s="90"/>
      <c r="R61" s="5" t="s">
        <v>92</v>
      </c>
    </row>
    <row r="62" spans="1:18" ht="21.75" customHeight="1">
      <c r="A62" s="70">
        <v>15</v>
      </c>
      <c r="B62" s="86" t="s">
        <v>35</v>
      </c>
      <c r="C62" s="98" t="s">
        <v>169</v>
      </c>
      <c r="D62" s="101" t="s">
        <v>169</v>
      </c>
      <c r="E62" s="104" t="s">
        <v>169</v>
      </c>
      <c r="F62" s="104"/>
      <c r="G62" s="43"/>
      <c r="H62" s="43"/>
      <c r="I62" s="59"/>
      <c r="J62" s="43"/>
      <c r="K62" s="43"/>
      <c r="L62" s="43"/>
      <c r="M62" s="43"/>
      <c r="N62" s="43"/>
      <c r="O62" s="43"/>
      <c r="P62" s="60"/>
      <c r="Q62" s="61"/>
      <c r="R62" s="5" t="s">
        <v>116</v>
      </c>
    </row>
    <row r="63" spans="1:18" ht="21.75" customHeight="1">
      <c r="A63" s="71"/>
      <c r="B63" s="86"/>
      <c r="C63" s="99"/>
      <c r="D63" s="102"/>
      <c r="E63" s="105" t="s">
        <v>169</v>
      </c>
      <c r="F63" s="105"/>
      <c r="G63" s="49"/>
      <c r="H63" s="49"/>
      <c r="I63" s="57"/>
      <c r="J63" s="49"/>
      <c r="K63" s="49"/>
      <c r="L63" s="49"/>
      <c r="M63" s="49"/>
      <c r="N63" s="49"/>
      <c r="O63" s="49"/>
      <c r="P63" s="62"/>
      <c r="Q63" s="63"/>
      <c r="R63" s="5" t="s">
        <v>116</v>
      </c>
    </row>
    <row r="64" spans="1:18" ht="21.75" customHeight="1">
      <c r="A64" s="71"/>
      <c r="B64" s="86"/>
      <c r="C64" s="99"/>
      <c r="D64" s="102"/>
      <c r="E64" s="105" t="s">
        <v>169</v>
      </c>
      <c r="F64" s="105"/>
      <c r="G64" s="49"/>
      <c r="H64" s="49"/>
      <c r="I64" s="57"/>
      <c r="J64" s="49"/>
      <c r="K64" s="49"/>
      <c r="L64" s="49"/>
      <c r="M64" s="49"/>
      <c r="N64" s="49"/>
      <c r="O64" s="49"/>
      <c r="P64" s="62"/>
      <c r="Q64" s="63"/>
      <c r="R64" s="5" t="s">
        <v>67</v>
      </c>
    </row>
    <row r="65" spans="1:18" ht="21.75" customHeight="1">
      <c r="A65" s="72"/>
      <c r="B65" s="86"/>
      <c r="C65" s="100"/>
      <c r="D65" s="103"/>
      <c r="E65" s="66" t="s">
        <v>169</v>
      </c>
      <c r="F65" s="66" t="s">
        <v>169</v>
      </c>
      <c r="G65" s="54"/>
      <c r="H65" s="54"/>
      <c r="I65" s="58"/>
      <c r="J65" s="54"/>
      <c r="K65" s="54"/>
      <c r="L65" s="58"/>
      <c r="M65" s="54"/>
      <c r="N65" s="54"/>
      <c r="O65" s="54"/>
      <c r="P65" s="106"/>
      <c r="Q65" s="107"/>
      <c r="R65" s="5" t="s">
        <v>116</v>
      </c>
    </row>
    <row r="66" spans="1:18" ht="21.75" customHeight="1">
      <c r="A66" s="70">
        <v>18</v>
      </c>
      <c r="B66" s="73" t="s">
        <v>22</v>
      </c>
      <c r="C66" s="76" t="s">
        <v>203</v>
      </c>
      <c r="D66" s="91" t="s">
        <v>36</v>
      </c>
      <c r="E66" s="94" t="s">
        <v>204</v>
      </c>
      <c r="F66" s="104"/>
      <c r="G66" s="42" t="s">
        <v>36</v>
      </c>
      <c r="H66" s="43" t="s">
        <v>144</v>
      </c>
      <c r="I66" s="45" t="s">
        <v>79</v>
      </c>
      <c r="J66" s="42" t="s">
        <v>68</v>
      </c>
      <c r="K66" s="43" t="s">
        <v>72</v>
      </c>
      <c r="L66" s="45"/>
      <c r="M66" s="43" t="s">
        <v>145</v>
      </c>
      <c r="N66" s="43" t="s">
        <v>146</v>
      </c>
      <c r="O66" s="45"/>
      <c r="P66" s="46">
        <v>687.59476999999993</v>
      </c>
      <c r="Q66" s="47" t="s">
        <v>23</v>
      </c>
      <c r="R66" s="5" t="s">
        <v>67</v>
      </c>
    </row>
    <row r="67" spans="1:18" ht="21.75" customHeight="1">
      <c r="A67" s="71"/>
      <c r="B67" s="74"/>
      <c r="C67" s="77"/>
      <c r="D67" s="92"/>
      <c r="E67" s="96" t="s">
        <v>205</v>
      </c>
      <c r="F67" s="105"/>
      <c r="G67" s="48" t="s">
        <v>52</v>
      </c>
      <c r="H67" s="49" t="s">
        <v>117</v>
      </c>
      <c r="I67" s="51" t="s">
        <v>147</v>
      </c>
      <c r="J67" s="48" t="s">
        <v>62</v>
      </c>
      <c r="K67" s="49" t="s">
        <v>61</v>
      </c>
      <c r="L67" s="51"/>
      <c r="M67" s="49" t="s">
        <v>73</v>
      </c>
      <c r="N67" s="49" t="s">
        <v>131</v>
      </c>
      <c r="O67" s="51"/>
      <c r="P67" s="46">
        <v>23.797190000000001</v>
      </c>
      <c r="Q67" s="52" t="s">
        <v>26</v>
      </c>
      <c r="R67" s="5" t="s">
        <v>86</v>
      </c>
    </row>
    <row r="68" spans="1:18" ht="21.75" customHeight="1">
      <c r="A68" s="71"/>
      <c r="B68" s="74"/>
      <c r="C68" s="77"/>
      <c r="D68" s="92"/>
      <c r="E68" s="96" t="s">
        <v>206</v>
      </c>
      <c r="F68" s="105"/>
      <c r="G68" s="48" t="s">
        <v>148</v>
      </c>
      <c r="H68" s="49" t="s">
        <v>100</v>
      </c>
      <c r="I68" s="51"/>
      <c r="J68" s="48" t="s">
        <v>149</v>
      </c>
      <c r="K68" s="49"/>
      <c r="L68" s="51"/>
      <c r="M68" s="49" t="s">
        <v>150</v>
      </c>
      <c r="N68" s="49" t="s">
        <v>50</v>
      </c>
      <c r="O68" s="51"/>
      <c r="P68" s="46">
        <v>24.131120000000003</v>
      </c>
      <c r="Q68" s="52" t="s">
        <v>26</v>
      </c>
      <c r="R68" s="5" t="s">
        <v>67</v>
      </c>
    </row>
    <row r="69" spans="1:18" ht="21.75" customHeight="1">
      <c r="A69" s="72"/>
      <c r="B69" s="75"/>
      <c r="C69" s="78"/>
      <c r="D69" s="93"/>
      <c r="E69" s="66" t="s">
        <v>169</v>
      </c>
      <c r="F69" s="66" t="s">
        <v>169</v>
      </c>
      <c r="G69" s="53" t="s">
        <v>77</v>
      </c>
      <c r="H69" s="54" t="s">
        <v>46</v>
      </c>
      <c r="I69" s="56"/>
      <c r="J69" s="53" t="s">
        <v>39</v>
      </c>
      <c r="K69" s="54"/>
      <c r="L69" s="56"/>
      <c r="M69" s="54" t="s">
        <v>63</v>
      </c>
      <c r="N69" s="54" t="s">
        <v>138</v>
      </c>
      <c r="O69" s="56"/>
      <c r="P69" s="89" t="s">
        <v>169</v>
      </c>
      <c r="Q69" s="90"/>
      <c r="R69" s="5" t="s">
        <v>67</v>
      </c>
    </row>
    <row r="70" spans="1:18" ht="21.75" customHeight="1">
      <c r="A70" s="70">
        <v>19</v>
      </c>
      <c r="B70" s="86" t="s">
        <v>27</v>
      </c>
      <c r="C70" s="76" t="s">
        <v>109</v>
      </c>
      <c r="D70" s="91" t="s">
        <v>36</v>
      </c>
      <c r="E70" s="94" t="s">
        <v>207</v>
      </c>
      <c r="F70" s="95"/>
      <c r="G70" s="48" t="s">
        <v>36</v>
      </c>
      <c r="H70" s="49" t="s">
        <v>151</v>
      </c>
      <c r="I70" s="51" t="s">
        <v>46</v>
      </c>
      <c r="J70" s="48" t="s">
        <v>106</v>
      </c>
      <c r="K70" s="49" t="s">
        <v>108</v>
      </c>
      <c r="L70" s="51" t="s">
        <v>115</v>
      </c>
      <c r="M70" s="42" t="s">
        <v>109</v>
      </c>
      <c r="N70" s="43" t="s">
        <v>57</v>
      </c>
      <c r="O70" s="45"/>
      <c r="P70" s="46">
        <v>706.26519999999982</v>
      </c>
      <c r="Q70" s="47" t="s">
        <v>44</v>
      </c>
      <c r="R70" s="5" t="s">
        <v>116</v>
      </c>
    </row>
    <row r="71" spans="1:18" ht="21.75" customHeight="1">
      <c r="A71" s="71"/>
      <c r="B71" s="86"/>
      <c r="C71" s="77"/>
      <c r="D71" s="92"/>
      <c r="E71" s="96" t="s">
        <v>208</v>
      </c>
      <c r="F71" s="97"/>
      <c r="G71" s="48" t="s">
        <v>152</v>
      </c>
      <c r="H71" s="49" t="s">
        <v>37</v>
      </c>
      <c r="I71" s="50"/>
      <c r="J71" s="48" t="s">
        <v>48</v>
      </c>
      <c r="K71" s="49" t="s">
        <v>104</v>
      </c>
      <c r="L71" s="51"/>
      <c r="M71" s="48" t="s">
        <v>63</v>
      </c>
      <c r="N71" s="49"/>
      <c r="O71" s="51"/>
      <c r="P71" s="46">
        <v>28.149270000000005</v>
      </c>
      <c r="Q71" s="52" t="s">
        <v>51</v>
      </c>
      <c r="R71" s="5" t="s">
        <v>116</v>
      </c>
    </row>
    <row r="72" spans="1:18" ht="21.75" customHeight="1">
      <c r="A72" s="71"/>
      <c r="B72" s="86"/>
      <c r="C72" s="77"/>
      <c r="D72" s="92"/>
      <c r="E72" s="96" t="s">
        <v>209</v>
      </c>
      <c r="F72" s="97"/>
      <c r="G72" s="48" t="s">
        <v>77</v>
      </c>
      <c r="H72" s="49" t="s">
        <v>53</v>
      </c>
      <c r="I72" s="50"/>
      <c r="J72" s="48" t="s">
        <v>61</v>
      </c>
      <c r="K72" s="49" t="s">
        <v>68</v>
      </c>
      <c r="L72" s="51"/>
      <c r="M72" s="48" t="s">
        <v>50</v>
      </c>
      <c r="N72" s="49"/>
      <c r="O72" s="51"/>
      <c r="P72" s="46">
        <v>34.246380000000009</v>
      </c>
      <c r="Q72" s="52" t="s">
        <v>29</v>
      </c>
      <c r="R72" s="5" t="s">
        <v>116</v>
      </c>
    </row>
    <row r="73" spans="1:18" ht="21.75" customHeight="1">
      <c r="A73" s="72"/>
      <c r="B73" s="86"/>
      <c r="C73" s="78"/>
      <c r="D73" s="93"/>
      <c r="E73" s="64" t="s">
        <v>169</v>
      </c>
      <c r="F73" s="65" t="s">
        <v>169</v>
      </c>
      <c r="G73" s="53" t="s">
        <v>144</v>
      </c>
      <c r="H73" s="54" t="s">
        <v>52</v>
      </c>
      <c r="I73" s="55"/>
      <c r="J73" s="53" t="s">
        <v>39</v>
      </c>
      <c r="K73" s="54" t="s">
        <v>80</v>
      </c>
      <c r="L73" s="55"/>
      <c r="M73" s="53" t="s">
        <v>153</v>
      </c>
      <c r="N73" s="58"/>
      <c r="O73" s="56"/>
      <c r="P73" s="89" t="s">
        <v>169</v>
      </c>
      <c r="Q73" s="90"/>
      <c r="R73" s="5" t="s">
        <v>116</v>
      </c>
    </row>
    <row r="74" spans="1:18" ht="21.75" customHeight="1">
      <c r="A74" s="70">
        <v>20</v>
      </c>
      <c r="B74" s="86" t="s">
        <v>30</v>
      </c>
      <c r="C74" s="76" t="s">
        <v>171</v>
      </c>
      <c r="D74" s="91" t="s">
        <v>36</v>
      </c>
      <c r="E74" s="94" t="s">
        <v>210</v>
      </c>
      <c r="F74" s="95"/>
      <c r="G74" s="42" t="s">
        <v>36</v>
      </c>
      <c r="H74" s="43" t="s">
        <v>77</v>
      </c>
      <c r="I74" s="45"/>
      <c r="J74" s="42" t="s">
        <v>48</v>
      </c>
      <c r="K74" s="43" t="s">
        <v>39</v>
      </c>
      <c r="L74" s="45" t="s">
        <v>154</v>
      </c>
      <c r="M74" s="42" t="s">
        <v>66</v>
      </c>
      <c r="N74" s="43"/>
      <c r="O74" s="45"/>
      <c r="P74" s="46">
        <v>651.4853999999998</v>
      </c>
      <c r="Q74" s="47" t="s">
        <v>28</v>
      </c>
      <c r="R74" s="5" t="s">
        <v>86</v>
      </c>
    </row>
    <row r="75" spans="1:18" ht="21.75" customHeight="1">
      <c r="A75" s="71"/>
      <c r="B75" s="86"/>
      <c r="C75" s="77"/>
      <c r="D75" s="92"/>
      <c r="E75" s="96" t="s">
        <v>211</v>
      </c>
      <c r="F75" s="97"/>
      <c r="G75" s="48" t="s">
        <v>155</v>
      </c>
      <c r="H75" s="49"/>
      <c r="I75" s="51"/>
      <c r="J75" s="48" t="s">
        <v>62</v>
      </c>
      <c r="K75" s="49" t="s">
        <v>55</v>
      </c>
      <c r="L75" s="51"/>
      <c r="M75" s="48" t="s">
        <v>50</v>
      </c>
      <c r="N75" s="49"/>
      <c r="O75" s="51"/>
      <c r="P75" s="46">
        <v>24.492340000000009</v>
      </c>
      <c r="Q75" s="52" t="s">
        <v>34</v>
      </c>
      <c r="R75" s="5" t="s">
        <v>86</v>
      </c>
    </row>
    <row r="76" spans="1:18" ht="21.75" customHeight="1">
      <c r="A76" s="71"/>
      <c r="B76" s="86"/>
      <c r="C76" s="77"/>
      <c r="D76" s="92"/>
      <c r="E76" s="96" t="s">
        <v>212</v>
      </c>
      <c r="F76" s="97"/>
      <c r="G76" s="48" t="s">
        <v>79</v>
      </c>
      <c r="H76" s="49"/>
      <c r="I76" s="51"/>
      <c r="J76" s="48" t="s">
        <v>68</v>
      </c>
      <c r="K76" s="49" t="s">
        <v>54</v>
      </c>
      <c r="L76" s="51"/>
      <c r="M76" s="48" t="s">
        <v>107</v>
      </c>
      <c r="N76" s="49"/>
      <c r="O76" s="51"/>
      <c r="P76" s="46">
        <v>22.388580000000001</v>
      </c>
      <c r="Q76" s="52" t="s">
        <v>25</v>
      </c>
      <c r="R76" s="5" t="s">
        <v>2</v>
      </c>
    </row>
    <row r="77" spans="1:18" ht="21.75" customHeight="1">
      <c r="A77" s="72"/>
      <c r="B77" s="86"/>
      <c r="C77" s="78"/>
      <c r="D77" s="93"/>
      <c r="E77" s="64" t="s">
        <v>169</v>
      </c>
      <c r="F77" s="65" t="s">
        <v>169</v>
      </c>
      <c r="G77" s="53" t="s">
        <v>156</v>
      </c>
      <c r="H77" s="54"/>
      <c r="I77" s="56"/>
      <c r="J77" s="53" t="s">
        <v>72</v>
      </c>
      <c r="K77" s="54" t="s">
        <v>81</v>
      </c>
      <c r="L77" s="56"/>
      <c r="M77" s="53" t="s">
        <v>69</v>
      </c>
      <c r="N77" s="54"/>
      <c r="O77" s="56"/>
      <c r="P77" s="89" t="s">
        <v>169</v>
      </c>
      <c r="Q77" s="90"/>
      <c r="R77" s="5" t="s">
        <v>2</v>
      </c>
    </row>
    <row r="78" spans="1:18" ht="21.75" customHeight="1">
      <c r="A78" s="70">
        <v>21</v>
      </c>
      <c r="B78" s="86" t="s">
        <v>32</v>
      </c>
      <c r="C78" s="98" t="s">
        <v>169</v>
      </c>
      <c r="D78" s="101" t="s">
        <v>169</v>
      </c>
      <c r="E78" s="104" t="s">
        <v>169</v>
      </c>
      <c r="F78" s="104"/>
      <c r="G78" s="43"/>
      <c r="H78" s="43"/>
      <c r="I78" s="43"/>
      <c r="J78" s="43"/>
      <c r="K78" s="43"/>
      <c r="L78" s="43"/>
      <c r="M78" s="43"/>
      <c r="N78" s="43"/>
      <c r="O78" s="43"/>
      <c r="P78" s="60"/>
      <c r="Q78" s="61"/>
      <c r="R78" s="5" t="s">
        <v>2</v>
      </c>
    </row>
    <row r="79" spans="1:18" ht="21.75" customHeight="1">
      <c r="A79" s="71"/>
      <c r="B79" s="86"/>
      <c r="C79" s="99"/>
      <c r="D79" s="102"/>
      <c r="E79" s="105" t="s">
        <v>169</v>
      </c>
      <c r="F79" s="105"/>
      <c r="G79" s="49"/>
      <c r="H79" s="49"/>
      <c r="I79" s="49"/>
      <c r="J79" s="49"/>
      <c r="K79" s="49"/>
      <c r="L79" s="49"/>
      <c r="M79" s="49"/>
      <c r="N79" s="49"/>
      <c r="O79" s="49"/>
      <c r="P79" s="62"/>
      <c r="Q79" s="63"/>
      <c r="R79" s="5" t="s">
        <v>2</v>
      </c>
    </row>
    <row r="80" spans="1:18" ht="21.75" customHeight="1">
      <c r="A80" s="71"/>
      <c r="B80" s="86"/>
      <c r="C80" s="99"/>
      <c r="D80" s="102"/>
      <c r="E80" s="105" t="s">
        <v>169</v>
      </c>
      <c r="F80" s="105"/>
      <c r="G80" s="49"/>
      <c r="H80" s="49"/>
      <c r="I80" s="49"/>
      <c r="J80" s="49"/>
      <c r="K80" s="49"/>
      <c r="L80" s="49"/>
      <c r="M80" s="49"/>
      <c r="N80" s="49"/>
      <c r="O80" s="49"/>
      <c r="P80" s="62"/>
      <c r="Q80" s="63"/>
      <c r="R80" s="5" t="s">
        <v>2</v>
      </c>
    </row>
    <row r="81" spans="1:18" ht="21.75" customHeight="1">
      <c r="A81" s="72"/>
      <c r="B81" s="86"/>
      <c r="C81" s="100"/>
      <c r="D81" s="103"/>
      <c r="E81" s="66" t="s">
        <v>169</v>
      </c>
      <c r="F81" s="66" t="s">
        <v>169</v>
      </c>
      <c r="G81" s="54"/>
      <c r="H81" s="54"/>
      <c r="I81" s="54"/>
      <c r="J81" s="54"/>
      <c r="K81" s="54"/>
      <c r="L81" s="54"/>
      <c r="M81" s="54"/>
      <c r="N81" s="54"/>
      <c r="O81" s="54"/>
      <c r="P81" s="106"/>
      <c r="Q81" s="107"/>
      <c r="R81" s="5" t="s">
        <v>92</v>
      </c>
    </row>
    <row r="82" spans="1:18" ht="21.75" customHeight="1">
      <c r="A82" s="70">
        <v>22</v>
      </c>
      <c r="B82" s="86" t="s">
        <v>35</v>
      </c>
      <c r="C82" s="76" t="s">
        <v>157</v>
      </c>
      <c r="D82" s="91" t="s">
        <v>36</v>
      </c>
      <c r="E82" s="94" t="s">
        <v>213</v>
      </c>
      <c r="F82" s="95"/>
      <c r="G82" s="42" t="s">
        <v>36</v>
      </c>
      <c r="H82" s="43" t="s">
        <v>117</v>
      </c>
      <c r="I82" s="45"/>
      <c r="J82" s="42" t="s">
        <v>108</v>
      </c>
      <c r="K82" s="43" t="s">
        <v>110</v>
      </c>
      <c r="L82" s="45"/>
      <c r="M82" s="42" t="s">
        <v>157</v>
      </c>
      <c r="N82" s="43" t="s">
        <v>125</v>
      </c>
      <c r="O82" s="45"/>
      <c r="P82" s="46">
        <v>622.10280000000012</v>
      </c>
      <c r="Q82" s="47" t="s">
        <v>158</v>
      </c>
      <c r="R82" s="5" t="s">
        <v>2</v>
      </c>
    </row>
    <row r="83" spans="1:18" ht="21.75" customHeight="1">
      <c r="A83" s="71"/>
      <c r="B83" s="86"/>
      <c r="C83" s="77"/>
      <c r="D83" s="92"/>
      <c r="E83" s="96" t="s">
        <v>214</v>
      </c>
      <c r="F83" s="97"/>
      <c r="G83" s="48" t="s">
        <v>37</v>
      </c>
      <c r="H83" s="49"/>
      <c r="I83" s="51"/>
      <c r="J83" s="48" t="s">
        <v>61</v>
      </c>
      <c r="K83" s="49" t="s">
        <v>39</v>
      </c>
      <c r="L83" s="51"/>
      <c r="M83" s="48" t="s">
        <v>129</v>
      </c>
      <c r="N83" s="49" t="s">
        <v>63</v>
      </c>
      <c r="O83" s="51"/>
      <c r="P83" s="46">
        <v>20.11198000000001</v>
      </c>
      <c r="Q83" s="52" t="s">
        <v>25</v>
      </c>
      <c r="R83" s="5" t="s">
        <v>2</v>
      </c>
    </row>
    <row r="84" spans="1:18" ht="21.75" customHeight="1">
      <c r="A84" s="71"/>
      <c r="B84" s="86"/>
      <c r="C84" s="77"/>
      <c r="D84" s="92"/>
      <c r="E84" s="96" t="s">
        <v>215</v>
      </c>
      <c r="F84" s="97"/>
      <c r="G84" s="48" t="s">
        <v>36</v>
      </c>
      <c r="H84" s="49"/>
      <c r="I84" s="51"/>
      <c r="J84" s="48" t="s">
        <v>80</v>
      </c>
      <c r="K84" s="49" t="s">
        <v>56</v>
      </c>
      <c r="L84" s="51"/>
      <c r="M84" s="48" t="s">
        <v>63</v>
      </c>
      <c r="N84" s="49" t="s">
        <v>159</v>
      </c>
      <c r="O84" s="51"/>
      <c r="P84" s="46">
        <v>23.259059999999998</v>
      </c>
      <c r="Q84" s="52" t="s">
        <v>85</v>
      </c>
      <c r="R84" s="5" t="s">
        <v>2</v>
      </c>
    </row>
    <row r="85" spans="1:18" ht="21.75" customHeight="1">
      <c r="A85" s="72"/>
      <c r="B85" s="86"/>
      <c r="C85" s="78"/>
      <c r="D85" s="93"/>
      <c r="E85" s="64" t="s">
        <v>169</v>
      </c>
      <c r="F85" s="65" t="s">
        <v>169</v>
      </c>
      <c r="G85" s="53" t="s">
        <v>147</v>
      </c>
      <c r="H85" s="54"/>
      <c r="I85" s="56"/>
      <c r="J85" s="53" t="s">
        <v>115</v>
      </c>
      <c r="K85" s="54"/>
      <c r="L85" s="56"/>
      <c r="M85" s="53" t="s">
        <v>73</v>
      </c>
      <c r="N85" s="54"/>
      <c r="O85" s="56"/>
      <c r="P85" s="89" t="s">
        <v>169</v>
      </c>
      <c r="Q85" s="90"/>
      <c r="R85" s="5" t="s">
        <v>2</v>
      </c>
    </row>
    <row r="86" spans="1:18" ht="17.25" hidden="1" customHeight="1">
      <c r="A86" s="70">
        <f>IF([1]人数!$F32=0," ",[1]人数!$F32)</f>
        <v>25</v>
      </c>
      <c r="B86" s="73" t="s">
        <v>22</v>
      </c>
      <c r="C86" s="76" t="str">
        <f>IF(ISERROR(VLOOKUP(1,[1]作成!$H$1102:$K$1156,3,FALSE))," ",VLOOKUP(1,[1]作成!$H$1102:$K$1156,3,FALSE))</f>
        <v xml:space="preserve"> </v>
      </c>
      <c r="D86" s="79" t="str">
        <f>IF(ISERROR(VLOOKUP(2,[1]作成!$H$1102:$K$1156,4,FALSE))," ",VLOOKUP(2,[1]作成!$H$1102:$K$1156,4,FALSE))</f>
        <v xml:space="preserve"> </v>
      </c>
      <c r="E86" s="82" t="str">
        <f>IF(ISERROR(VLOOKUP(3,[1]作成!$H$1102:$K$1156,3,FALSE))," ",VLOOKUP(3,[1]作成!$H$1102:$K$1156,3,FALSE))</f>
        <v xml:space="preserve"> </v>
      </c>
      <c r="F86" s="83"/>
      <c r="G86" s="9"/>
      <c r="H86" s="10"/>
      <c r="I86" s="11"/>
      <c r="J86" s="9"/>
      <c r="K86" s="10"/>
      <c r="L86" s="11"/>
      <c r="M86" s="9"/>
      <c r="N86" s="10"/>
      <c r="O86" s="11"/>
      <c r="P86" s="12" t="str">
        <f>IF([1]計算!U26=0," ",[1]計算!U26)</f>
        <v xml:space="preserve"> </v>
      </c>
      <c r="Q86" s="13" t="s">
        <v>23</v>
      </c>
    </row>
    <row r="87" spans="1:18" ht="17.25" hidden="1" customHeight="1">
      <c r="A87" s="71"/>
      <c r="B87" s="74"/>
      <c r="C87" s="77"/>
      <c r="D87" s="80"/>
      <c r="E87" s="84" t="str">
        <f>IF(ISERROR(VLOOKUP(4,[1]作成!$H$1102:$K$1156,3,FALSE))," ",VLOOKUP(4,[1]作成!$H$1102:$K$1156,3,FALSE))</f>
        <v xml:space="preserve"> </v>
      </c>
      <c r="F87" s="85"/>
      <c r="G87" s="14"/>
      <c r="H87" s="15"/>
      <c r="I87" s="16"/>
      <c r="J87" s="14"/>
      <c r="K87" s="15"/>
      <c r="L87" s="16"/>
      <c r="M87" s="14"/>
      <c r="N87" s="15"/>
      <c r="O87" s="16"/>
      <c r="P87" s="12" t="str">
        <f>IF([1]計算!X26=0," ",[1]計算!X26)</f>
        <v xml:space="preserve"> </v>
      </c>
      <c r="Q87" s="17" t="s">
        <v>25</v>
      </c>
    </row>
    <row r="88" spans="1:18" ht="17.25" hidden="1" customHeight="1">
      <c r="A88" s="71"/>
      <c r="B88" s="74"/>
      <c r="C88" s="77"/>
      <c r="D88" s="80"/>
      <c r="E88" s="84" t="str">
        <f>IF(ISERROR(VLOOKUP(5,[1]作成!$H$1102:$K$1156,3,FALSE))," ",VLOOKUP(5,[1]作成!$H$1102:$K$1156,3,FALSE))</f>
        <v xml:space="preserve"> </v>
      </c>
      <c r="F88" s="85"/>
      <c r="G88" s="14"/>
      <c r="H88" s="15"/>
      <c r="I88" s="16"/>
      <c r="J88" s="14"/>
      <c r="K88" s="15"/>
      <c r="L88" s="16"/>
      <c r="M88" s="14"/>
      <c r="N88" s="15"/>
      <c r="O88" s="16"/>
      <c r="P88" s="12" t="str">
        <f>IF([1]計算!Z26=0," ",[1]計算!Z26)</f>
        <v xml:space="preserve"> </v>
      </c>
      <c r="Q88" s="17" t="s">
        <v>25</v>
      </c>
    </row>
    <row r="89" spans="1:18" ht="17.25" hidden="1" customHeight="1">
      <c r="A89" s="72"/>
      <c r="B89" s="75"/>
      <c r="C89" s="78"/>
      <c r="D89" s="81"/>
      <c r="E89" s="20" t="str">
        <f>IF(ISERROR(VLOOKUP(6,[1]作成!$H$1102:$K$1156,3,FALSE))," ",VLOOKUP(6,[1]作成!$H$1102:$K$1156,3,FALSE))</f>
        <v xml:space="preserve"> </v>
      </c>
      <c r="F89" s="20" t="str">
        <f>IF(ISERROR(VLOOKUP(7,[1]作成!$H$1102:$K$1156,3,FALSE))," ",VLOOKUP(7,[1]作成!$H$1102:$K$1156,3,FALSE))</f>
        <v xml:space="preserve"> </v>
      </c>
      <c r="G89" s="23"/>
      <c r="H89" s="24"/>
      <c r="I89" s="26"/>
      <c r="J89" s="23"/>
      <c r="K89" s="24"/>
      <c r="L89" s="26"/>
      <c r="M89" s="23"/>
      <c r="N89" s="24"/>
      <c r="O89" s="26"/>
      <c r="P89" s="87" t="str">
        <f>IF([1]人数!I32=0," ",[1]人数!I32)</f>
        <v xml:space="preserve"> </v>
      </c>
      <c r="Q89" s="88"/>
    </row>
    <row r="90" spans="1:18" ht="17.25" hidden="1" customHeight="1">
      <c r="A90" s="70">
        <f>IF([1]人数!$F33=0," ",[1]人数!$F33)</f>
        <v>26</v>
      </c>
      <c r="B90" s="86" t="s">
        <v>27</v>
      </c>
      <c r="C90" s="76" t="str">
        <f>IF(ISERROR(VLOOKUP(1,[1]作成!$H$1157:$K$1211,3,FALSE))," ",VLOOKUP(1,[1]作成!$H$1157:$K$1211,3,FALSE))</f>
        <v xml:space="preserve"> </v>
      </c>
      <c r="D90" s="79" t="str">
        <f>IF(ISERROR(VLOOKUP(2,[1]作成!$H$1157:$K$1211,4,FALSE))," ",VLOOKUP(2,[1]作成!$H$1157:$K$1211,4,FALSE))</f>
        <v xml:space="preserve"> </v>
      </c>
      <c r="E90" s="82" t="str">
        <f>IF(ISERROR(VLOOKUP(3,[1]作成!$H$1157:$K$1211,3,FALSE))," ",VLOOKUP(3,[1]作成!$H$1157:$K$1211,3,FALSE))</f>
        <v xml:space="preserve"> </v>
      </c>
      <c r="F90" s="83"/>
      <c r="G90" s="9"/>
      <c r="H90" s="10"/>
      <c r="I90" s="11"/>
      <c r="J90" s="9"/>
      <c r="K90" s="10"/>
      <c r="L90" s="11"/>
      <c r="M90" s="9"/>
      <c r="N90" s="10"/>
      <c r="O90" s="11"/>
      <c r="P90" s="12" t="str">
        <f>IF([1]計算!U27=0," ",[1]計算!U27)</f>
        <v xml:space="preserve"> </v>
      </c>
      <c r="Q90" s="13" t="s">
        <v>33</v>
      </c>
    </row>
    <row r="91" spans="1:18" ht="17.25" hidden="1" customHeight="1">
      <c r="A91" s="71"/>
      <c r="B91" s="86"/>
      <c r="C91" s="77"/>
      <c r="D91" s="80"/>
      <c r="E91" s="84" t="str">
        <f>IF(ISERROR(VLOOKUP(4,[1]作成!$H$1157:$K$1211,3,FALSE))," ",VLOOKUP(4,[1]作成!$H$1157:$K$1211,3,FALSE))</f>
        <v xml:space="preserve"> </v>
      </c>
      <c r="F91" s="85"/>
      <c r="G91" s="14"/>
      <c r="H91" s="15"/>
      <c r="I91" s="16"/>
      <c r="J91" s="14"/>
      <c r="K91" s="15"/>
      <c r="L91" s="16"/>
      <c r="M91" s="14"/>
      <c r="N91" s="15"/>
      <c r="O91" s="16"/>
      <c r="P91" s="12" t="str">
        <f>IF([1]計算!X27=0," ",[1]計算!X27)</f>
        <v xml:space="preserve"> </v>
      </c>
      <c r="Q91" s="17" t="s">
        <v>29</v>
      </c>
    </row>
    <row r="92" spans="1:18" ht="17.25" hidden="1" customHeight="1">
      <c r="A92" s="71"/>
      <c r="B92" s="86"/>
      <c r="C92" s="77"/>
      <c r="D92" s="80"/>
      <c r="E92" s="84" t="str">
        <f>IF(ISERROR(VLOOKUP(5,[1]作成!$H$1157:$K$1211,3,FALSE))," ",VLOOKUP(5,[1]作成!$H$1157:$K$1211,3,FALSE))</f>
        <v xml:space="preserve"> </v>
      </c>
      <c r="F92" s="85"/>
      <c r="G92" s="14"/>
      <c r="H92" s="15"/>
      <c r="I92" s="16"/>
      <c r="J92" s="14"/>
      <c r="K92" s="15"/>
      <c r="L92" s="16"/>
      <c r="M92" s="14"/>
      <c r="N92" s="15"/>
      <c r="O92" s="16"/>
      <c r="P92" s="12" t="str">
        <f>IF([1]計算!Z27=0," ",[1]計算!Z27)</f>
        <v xml:space="preserve"> </v>
      </c>
      <c r="Q92" s="17" t="s">
        <v>29</v>
      </c>
    </row>
    <row r="93" spans="1:18" ht="17.25" hidden="1" customHeight="1">
      <c r="A93" s="72"/>
      <c r="B93" s="86"/>
      <c r="C93" s="78"/>
      <c r="D93" s="81"/>
      <c r="E93" s="21" t="str">
        <f>IF(ISERROR(VLOOKUP(6,[1]作成!$H$1157:$K$1211,3,FALSE))," ",VLOOKUP(6,[1]作成!$H$1157:$K$1211,3,FALSE))</f>
        <v xml:space="preserve"> </v>
      </c>
      <c r="F93" s="22" t="str">
        <f>IF(ISERROR(VLOOKUP(7,[1]作成!$H$1157:$K$1211,3,FALSE))," ",VLOOKUP(7,[1]作成!$H$1157:$K$1211,3,FALSE))</f>
        <v xml:space="preserve"> </v>
      </c>
      <c r="G93" s="23"/>
      <c r="H93" s="24"/>
      <c r="I93" s="26"/>
      <c r="J93" s="23"/>
      <c r="K93" s="24"/>
      <c r="L93" s="26"/>
      <c r="M93" s="23"/>
      <c r="N93" s="24"/>
      <c r="O93" s="26"/>
      <c r="P93" s="69" t="str">
        <f>IF([1]人数!I33=0," ",[1]人数!I33)</f>
        <v xml:space="preserve"> </v>
      </c>
      <c r="Q93" s="69"/>
    </row>
    <row r="94" spans="1:18" ht="17.25" hidden="1" customHeight="1">
      <c r="A94" s="70">
        <f>IF([1]人数!$F34=0," ",[1]人数!$F34)</f>
        <v>27</v>
      </c>
      <c r="B94" s="86" t="s">
        <v>30</v>
      </c>
      <c r="C94" s="76" t="str">
        <f>IF(ISERROR(VLOOKUP(1,[1]作成!$H$1212:$K$1266,3,FALSE))," ",VLOOKUP(1,[1]作成!$H$1212:$K$1266,3,FALSE))</f>
        <v xml:space="preserve"> </v>
      </c>
      <c r="D94" s="79" t="str">
        <f>IF(ISERROR(VLOOKUP(2,[1]作成!$H$1212:$K$1266,4,FALSE))," ",VLOOKUP(2,[1]作成!$H$1212:$K$1266,4,FALSE))</f>
        <v xml:space="preserve"> </v>
      </c>
      <c r="E94" s="82" t="str">
        <f>IF(ISERROR(VLOOKUP(3,[1]作成!$H$1212:$K$1266,3,FALSE))," ",VLOOKUP(3,[1]作成!$H$1212:$K$1266,3,FALSE))</f>
        <v xml:space="preserve"> </v>
      </c>
      <c r="F94" s="83"/>
      <c r="G94" s="9"/>
      <c r="H94" s="10"/>
      <c r="I94" s="11"/>
      <c r="J94" s="9"/>
      <c r="K94" s="10"/>
      <c r="L94" s="11"/>
      <c r="M94" s="9"/>
      <c r="N94" s="10"/>
      <c r="O94" s="11"/>
      <c r="P94" s="12" t="str">
        <f>IF([1]計算!U28=0," ",[1]計算!U28)</f>
        <v xml:space="preserve"> </v>
      </c>
      <c r="Q94" s="13" t="s">
        <v>44</v>
      </c>
    </row>
    <row r="95" spans="1:18" ht="17.25" hidden="1" customHeight="1">
      <c r="A95" s="71"/>
      <c r="B95" s="86"/>
      <c r="C95" s="77"/>
      <c r="D95" s="80"/>
      <c r="E95" s="84" t="str">
        <f>IF(ISERROR(VLOOKUP(4,[1]作成!$H$1212:$K$1266,3,FALSE))," ",VLOOKUP(4,[1]作成!$H$1212:$K$1266,3,FALSE))</f>
        <v xml:space="preserve"> </v>
      </c>
      <c r="F95" s="85"/>
      <c r="G95" s="14"/>
      <c r="H95" s="15"/>
      <c r="I95" s="16"/>
      <c r="J95" s="14"/>
      <c r="K95" s="15"/>
      <c r="L95" s="16"/>
      <c r="M95" s="14"/>
      <c r="N95" s="15"/>
      <c r="O95" s="16"/>
      <c r="P95" s="12" t="str">
        <f>IF([1]計算!X28=0," ",[1]計算!X28)</f>
        <v xml:space="preserve"> </v>
      </c>
      <c r="Q95" s="17" t="s">
        <v>34</v>
      </c>
    </row>
    <row r="96" spans="1:18" ht="17.25" hidden="1" customHeight="1">
      <c r="A96" s="71"/>
      <c r="B96" s="86"/>
      <c r="C96" s="77"/>
      <c r="D96" s="80"/>
      <c r="E96" s="84" t="str">
        <f>IF(ISERROR(VLOOKUP(5,[1]作成!$H$1212:$K$1266,3,FALSE))," ",VLOOKUP(5,[1]作成!$H$1212:$K$1266,3,FALSE))</f>
        <v xml:space="preserve"> </v>
      </c>
      <c r="F96" s="85"/>
      <c r="G96" s="14"/>
      <c r="H96" s="15"/>
      <c r="I96" s="16"/>
      <c r="J96" s="14"/>
      <c r="K96" s="15"/>
      <c r="L96" s="16"/>
      <c r="M96" s="14"/>
      <c r="N96" s="15"/>
      <c r="O96" s="16"/>
      <c r="P96" s="12" t="str">
        <f>IF([1]計算!Z28=0," ",[1]計算!Z28)</f>
        <v xml:space="preserve"> </v>
      </c>
      <c r="Q96" s="17" t="s">
        <v>25</v>
      </c>
    </row>
    <row r="97" spans="1:18" ht="17.25" hidden="1" customHeight="1">
      <c r="A97" s="72"/>
      <c r="B97" s="86"/>
      <c r="C97" s="78"/>
      <c r="D97" s="81"/>
      <c r="E97" s="21" t="str">
        <f>IF(ISERROR(VLOOKUP(6,[1]作成!$H$1212:$K$1266,3,FALSE))," ",VLOOKUP(6,[1]作成!$H$1212:$K$1266,3,FALSE))</f>
        <v xml:space="preserve"> </v>
      </c>
      <c r="F97" s="22" t="str">
        <f>IF(ISERROR(VLOOKUP(7,[1]作成!$H$1212:$K$1266,3,FALSE))," ",VLOOKUP(7,[1]作成!$H$1212:$K$1266,3,FALSE))</f>
        <v xml:space="preserve"> </v>
      </c>
      <c r="G97" s="23"/>
      <c r="H97" s="24"/>
      <c r="I97" s="26"/>
      <c r="J97" s="23"/>
      <c r="K97" s="24"/>
      <c r="L97" s="26"/>
      <c r="M97" s="23"/>
      <c r="N97" s="24"/>
      <c r="O97" s="26"/>
      <c r="P97" s="87" t="str">
        <f>IF([1]人数!I34=0," ",[1]人数!I34)</f>
        <v xml:space="preserve"> </v>
      </c>
      <c r="Q97" s="88"/>
    </row>
    <row r="98" spans="1:18" ht="17.25" hidden="1" customHeight="1">
      <c r="A98" s="70">
        <f>IF([1]人数!$F35=0," ",[1]人数!$F35)</f>
        <v>28</v>
      </c>
      <c r="B98" s="86" t="s">
        <v>32</v>
      </c>
      <c r="C98" s="76" t="str">
        <f>IF(ISERROR(VLOOKUP(1,[1]作成!$H$1267:$K$1321,3,FALSE))," ",VLOOKUP(1,[1]作成!$H$1267:$K$1321,3,FALSE))</f>
        <v xml:space="preserve"> </v>
      </c>
      <c r="D98" s="79" t="str">
        <f>IF(ISERROR(VLOOKUP(2,[1]作成!$H$1267:$K$1321,4,FALSE))," ",VLOOKUP(2,[1]作成!$H$1267:$K$1321,4,FALSE))</f>
        <v xml:space="preserve"> </v>
      </c>
      <c r="E98" s="82" t="str">
        <f>IF(ISERROR(VLOOKUP(3,[1]作成!$H$1267:$K$1321,3,FALSE))," ",VLOOKUP(3,[1]作成!$H$1267:$K$1321,3,FALSE))</f>
        <v xml:space="preserve"> </v>
      </c>
      <c r="F98" s="83"/>
      <c r="G98" s="9"/>
      <c r="H98" s="10"/>
      <c r="I98" s="11"/>
      <c r="J98" s="9"/>
      <c r="K98" s="10"/>
      <c r="L98" s="11"/>
      <c r="M98" s="9"/>
      <c r="N98" s="10"/>
      <c r="O98" s="11"/>
      <c r="P98" s="12" t="str">
        <f>IF([1]計算!U29=0," ",[1]計算!U29)</f>
        <v xml:space="preserve"> </v>
      </c>
      <c r="Q98" s="13" t="s">
        <v>158</v>
      </c>
    </row>
    <row r="99" spans="1:18" ht="17.25" hidden="1" customHeight="1">
      <c r="A99" s="71"/>
      <c r="B99" s="86"/>
      <c r="C99" s="77"/>
      <c r="D99" s="80"/>
      <c r="E99" s="84" t="str">
        <f>IF(ISERROR(VLOOKUP(4,[1]作成!$H$1267:$K$1321,3,FALSE))," ",VLOOKUP(4,[1]作成!$H$1267:$K$1321,3,FALSE))</f>
        <v xml:space="preserve"> </v>
      </c>
      <c r="F99" s="85"/>
      <c r="G99" s="14"/>
      <c r="H99" s="15"/>
      <c r="I99" s="16"/>
      <c r="J99" s="14"/>
      <c r="K99" s="15"/>
      <c r="L99" s="16"/>
      <c r="M99" s="14"/>
      <c r="N99" s="15"/>
      <c r="O99" s="16"/>
      <c r="P99" s="12" t="str">
        <f>IF([1]計算!X29=0," ",[1]計算!X29)</f>
        <v xml:space="preserve"> </v>
      </c>
      <c r="Q99" s="17" t="s">
        <v>26</v>
      </c>
    </row>
    <row r="100" spans="1:18" ht="17.25" hidden="1" customHeight="1">
      <c r="A100" s="71"/>
      <c r="B100" s="86"/>
      <c r="C100" s="77"/>
      <c r="D100" s="80"/>
      <c r="E100" s="84" t="str">
        <f>IF(ISERROR(VLOOKUP(5,[1]作成!$H$1267:$K$1321,3,FALSE))," ",VLOOKUP(5,[1]作成!$H$1267:$K$1321,3,FALSE))</f>
        <v xml:space="preserve"> </v>
      </c>
      <c r="F100" s="85"/>
      <c r="G100" s="14"/>
      <c r="H100" s="15"/>
      <c r="I100" s="16"/>
      <c r="J100" s="14"/>
      <c r="K100" s="15"/>
      <c r="L100" s="16"/>
      <c r="M100" s="14"/>
      <c r="N100" s="15"/>
      <c r="O100" s="16"/>
      <c r="P100" s="12" t="str">
        <f>IF([1]計算!Z29=0," ",[1]計算!Z29)</f>
        <v xml:space="preserve"> </v>
      </c>
      <c r="Q100" s="17" t="s">
        <v>34</v>
      </c>
    </row>
    <row r="101" spans="1:18" ht="17.25" hidden="1" customHeight="1">
      <c r="A101" s="72"/>
      <c r="B101" s="86"/>
      <c r="C101" s="78"/>
      <c r="D101" s="81"/>
      <c r="E101" s="21" t="str">
        <f>IF(ISERROR(VLOOKUP(6,[1]作成!$H$1267:$K$1321,3,FALSE))," ",VLOOKUP(6,[1]作成!$H$1267:$K$1321,3,FALSE))</f>
        <v xml:space="preserve"> </v>
      </c>
      <c r="F101" s="22" t="str">
        <f>IF(ISERROR(VLOOKUP(7,[1]作成!$H$1267:$K$1321,3,FALSE))," ",VLOOKUP(7,[1]作成!$H$1267:$K$1321,3,FALSE))</f>
        <v xml:space="preserve"> </v>
      </c>
      <c r="G101" s="23"/>
      <c r="H101" s="24"/>
      <c r="I101" s="26"/>
      <c r="J101" s="23"/>
      <c r="K101" s="24"/>
      <c r="L101" s="26"/>
      <c r="M101" s="23"/>
      <c r="N101" s="24"/>
      <c r="O101" s="26"/>
      <c r="P101" s="69" t="str">
        <f>IF([1]人数!I35=0," ",[1]人数!I35)</f>
        <v xml:space="preserve"> </v>
      </c>
      <c r="Q101" s="69"/>
    </row>
    <row r="102" spans="1:18" ht="17.25" hidden="1" customHeight="1">
      <c r="A102" s="70">
        <f>IF([1]人数!$F36=0," ",[1]人数!$F36)</f>
        <v>29</v>
      </c>
      <c r="B102" s="73" t="s">
        <v>35</v>
      </c>
      <c r="C102" s="76" t="str">
        <f>IF(ISERROR(VLOOKUP(1,[1]作成!$H$1322:$K$1376,3,FALSE))," ",VLOOKUP(1,[1]作成!$H$1322:$K$1376,3,FALSE))</f>
        <v xml:space="preserve"> </v>
      </c>
      <c r="D102" s="79" t="str">
        <f>IF(ISERROR(VLOOKUP(2,[1]作成!$H$1322:$K$1376,4,FALSE))," ",VLOOKUP(2,[1]作成!$H$1322:$K$1376,4,FALSE))</f>
        <v xml:space="preserve"> </v>
      </c>
      <c r="E102" s="82" t="str">
        <f>IF(ISERROR(VLOOKUP(3,[1]作成!$H$1322:$K$1376,3,FALSE))," ",VLOOKUP(3,[1]作成!$H$1322:$K$1376,3,FALSE))</f>
        <v xml:space="preserve"> </v>
      </c>
      <c r="F102" s="83"/>
      <c r="G102" s="31"/>
      <c r="H102" s="19"/>
      <c r="I102" s="18"/>
      <c r="J102" s="31"/>
      <c r="K102" s="19"/>
      <c r="L102" s="18"/>
      <c r="M102" s="31"/>
      <c r="N102" s="19"/>
      <c r="O102" s="18"/>
      <c r="P102" s="12" t="str">
        <f>IF([1]計算!U30=0," ",[1]計算!U30)</f>
        <v xml:space="preserve"> </v>
      </c>
      <c r="Q102" s="13" t="s">
        <v>44</v>
      </c>
    </row>
    <row r="103" spans="1:18" ht="17.25" hidden="1" customHeight="1">
      <c r="A103" s="71"/>
      <c r="B103" s="74"/>
      <c r="C103" s="77"/>
      <c r="D103" s="80"/>
      <c r="E103" s="84" t="str">
        <f>IF(ISERROR(VLOOKUP(4,[1]作成!$H$1322:$K$1376,3,FALSE))," ",VLOOKUP(4,[1]作成!$H$1322:$K$1376,3,FALSE))</f>
        <v xml:space="preserve"> </v>
      </c>
      <c r="F103" s="85"/>
      <c r="G103" s="31"/>
      <c r="H103" s="19"/>
      <c r="I103" s="18"/>
      <c r="J103" s="31"/>
      <c r="K103" s="19"/>
      <c r="L103" s="18"/>
      <c r="M103" s="31"/>
      <c r="N103" s="19"/>
      <c r="O103" s="18"/>
      <c r="P103" s="12" t="str">
        <f>IF([1]計算!X30=0," ",[1]計算!X30)</f>
        <v xml:space="preserve"> </v>
      </c>
      <c r="Q103" s="17" t="s">
        <v>51</v>
      </c>
    </row>
    <row r="104" spans="1:18" ht="17.25" hidden="1" customHeight="1">
      <c r="A104" s="71"/>
      <c r="B104" s="74"/>
      <c r="C104" s="77"/>
      <c r="D104" s="80"/>
      <c r="E104" s="84" t="str">
        <f>IF(ISERROR(VLOOKUP(5,[1]作成!$H$1322:$K$1376,3,FALSE))," ",VLOOKUP(5,[1]作成!$H$1322:$K$1376,3,FALSE))</f>
        <v xml:space="preserve"> </v>
      </c>
      <c r="F104" s="85"/>
      <c r="G104" s="31"/>
      <c r="H104" s="19"/>
      <c r="I104" s="18"/>
      <c r="J104" s="31"/>
      <c r="K104" s="19"/>
      <c r="L104" s="18"/>
      <c r="M104" s="31"/>
      <c r="N104" s="19"/>
      <c r="O104" s="18"/>
      <c r="P104" s="12" t="str">
        <f>IF([1]計算!Z30=0," ",[1]計算!Z30)</f>
        <v xml:space="preserve"> </v>
      </c>
      <c r="Q104" s="17" t="s">
        <v>51</v>
      </c>
    </row>
    <row r="105" spans="1:18" ht="17.25" hidden="1" customHeight="1">
      <c r="A105" s="72"/>
      <c r="B105" s="75"/>
      <c r="C105" s="78"/>
      <c r="D105" s="81"/>
      <c r="E105" s="21" t="str">
        <f>IF(ISERROR(VLOOKUP(6,[1]作成!$H$1322:$K$1376,3,FALSE))," ",VLOOKUP(6,[1]作成!$H$1322:$K$1376,3,FALSE))</f>
        <v xml:space="preserve"> </v>
      </c>
      <c r="F105" s="22" t="str">
        <f>IF(ISERROR(VLOOKUP(7,[1]作成!$H$1322:$K$1376,3,FALSE))," ",VLOOKUP(7,[1]作成!$H$1322:$K$1376,3,FALSE))</f>
        <v xml:space="preserve"> </v>
      </c>
      <c r="G105" s="32"/>
      <c r="H105" s="25"/>
      <c r="I105" s="27"/>
      <c r="J105" s="32"/>
      <c r="K105" s="25"/>
      <c r="L105" s="27"/>
      <c r="M105" s="32"/>
      <c r="N105" s="25"/>
      <c r="O105" s="27"/>
      <c r="P105" s="69" t="str">
        <f>IF([1]人数!I36=0," ",[1]人数!I36)</f>
        <v xml:space="preserve"> </v>
      </c>
      <c r="Q105" s="69"/>
    </row>
    <row r="106" spans="1:18" ht="17.25" hidden="1" customHeight="1">
      <c r="A106" s="70" t="str">
        <f>IF([1]人数!$F37=0," ",[1]人数!$F37)</f>
        <v xml:space="preserve"> </v>
      </c>
      <c r="B106" s="73" t="s">
        <v>22</v>
      </c>
      <c r="C106" s="76" t="str">
        <f>IF(ISERROR(VLOOKUP(1,[1]作成!$H$1331:$K$1377,3,FALSE))," ",VLOOKUP(1,[1]作成!$H$1331:$K$1377,3,FALSE))</f>
        <v xml:space="preserve"> </v>
      </c>
      <c r="D106" s="79" t="str">
        <f>IF(ISERROR(VLOOKUP(2,[1]作成!$H$1377:$K$1431,4,FALSE))," ",VLOOKUP(2,[1]作成!$H$1377:$K$1431,4,FALSE))</f>
        <v xml:space="preserve"> </v>
      </c>
      <c r="E106" s="82" t="str">
        <f>IF(ISERROR(VLOOKUP(3,[1]作成!$H$1331:$K$1377,3,FALSE))," ",VLOOKUP(3,[1]作成!$H$1331:$K$1377,3,FALSE))</f>
        <v xml:space="preserve"> </v>
      </c>
      <c r="F106" s="83"/>
      <c r="G106" s="33"/>
      <c r="H106" s="30"/>
      <c r="I106" s="28"/>
      <c r="J106" s="33"/>
      <c r="K106" s="30"/>
      <c r="L106" s="28"/>
      <c r="M106" s="33"/>
      <c r="N106" s="30"/>
      <c r="O106" s="28"/>
      <c r="P106" s="12" t="str">
        <f>IF([1]計算!U31=0," ",[1]計算!U31)</f>
        <v xml:space="preserve"> </v>
      </c>
      <c r="Q106" s="13" t="s">
        <v>158</v>
      </c>
    </row>
    <row r="107" spans="1:18" ht="17.25" hidden="1" customHeight="1">
      <c r="A107" s="71"/>
      <c r="B107" s="74"/>
      <c r="C107" s="77"/>
      <c r="D107" s="80"/>
      <c r="E107" s="84" t="str">
        <f>IF(ISERROR(VLOOKUP(4,[1]作成!$H$1331:$K$1377,3,FALSE))," ",VLOOKUP(4,[1]作成!$H$1331:$K$1377,3,FALSE))</f>
        <v xml:space="preserve"> </v>
      </c>
      <c r="F107" s="85"/>
      <c r="G107" s="31"/>
      <c r="H107" s="19"/>
      <c r="I107" s="18"/>
      <c r="J107" s="31"/>
      <c r="K107" s="19"/>
      <c r="L107" s="18"/>
      <c r="M107" s="31"/>
      <c r="N107" s="19"/>
      <c r="O107" s="18"/>
      <c r="P107" s="12" t="str">
        <f>IF([1]計算!X31=0," ",[1]計算!X31)</f>
        <v xml:space="preserve"> </v>
      </c>
      <c r="Q107" s="17" t="s">
        <v>29</v>
      </c>
    </row>
    <row r="108" spans="1:18" ht="17.25" hidden="1" customHeight="1">
      <c r="A108" s="71"/>
      <c r="B108" s="74"/>
      <c r="C108" s="77"/>
      <c r="D108" s="80"/>
      <c r="E108" s="84" t="str">
        <f>IF(ISERROR(VLOOKUP(5,[1]作成!$H$1331:$K$1377,3,FALSE))," ",VLOOKUP(5,[1]作成!$H$1331:$K$1377,3,FALSE))</f>
        <v xml:space="preserve"> </v>
      </c>
      <c r="F108" s="85"/>
      <c r="G108" s="31"/>
      <c r="H108" s="19"/>
      <c r="I108" s="18"/>
      <c r="J108" s="31"/>
      <c r="K108" s="19"/>
      <c r="L108" s="18"/>
      <c r="M108" s="31"/>
      <c r="N108" s="19"/>
      <c r="O108" s="18"/>
      <c r="P108" s="12" t="str">
        <f>IF([1]計算!Z31=0," ",[1]計算!Z31)</f>
        <v xml:space="preserve"> </v>
      </c>
      <c r="Q108" s="17" t="s">
        <v>26</v>
      </c>
    </row>
    <row r="109" spans="1:18" ht="17.25" hidden="1" customHeight="1">
      <c r="A109" s="72"/>
      <c r="B109" s="75"/>
      <c r="C109" s="78"/>
      <c r="D109" s="81"/>
      <c r="E109" s="21" t="str">
        <f>IF(ISERROR(VLOOKUP(6,[1]作成!$H$1331:$K$1377,3,FALSE))," ",VLOOKUP(6,[1]作成!$H$1331:$K$1377,3,FALSE))</f>
        <v xml:space="preserve"> </v>
      </c>
      <c r="F109" s="22" t="str">
        <f>IF(ISERROR(VLOOKUP(7,[1]作成!$H$1331:$K$1377,3,FALSE))," ",VLOOKUP(7,[1]作成!$H$1331:$K$1377,3,FALSE))</f>
        <v xml:space="preserve"> </v>
      </c>
      <c r="G109" s="32"/>
      <c r="H109" s="25"/>
      <c r="I109" s="27"/>
      <c r="J109" s="32"/>
      <c r="K109" s="25"/>
      <c r="L109" s="27"/>
      <c r="M109" s="32"/>
      <c r="N109" s="25"/>
      <c r="O109" s="27"/>
      <c r="P109" s="69" t="str">
        <f>IF([1]人数!I37=0," ",[1]人数!I37)</f>
        <v xml:space="preserve"> </v>
      </c>
      <c r="Q109" s="69"/>
    </row>
    <row r="110" spans="1:18" ht="15.95" customHeight="1">
      <c r="A110" s="5"/>
      <c r="B110" s="5" t="s">
        <v>160</v>
      </c>
      <c r="C110" s="38"/>
      <c r="D110" s="39"/>
      <c r="E110" s="39"/>
      <c r="F110" s="39"/>
      <c r="P110" s="5"/>
      <c r="Q110" s="5"/>
      <c r="R110" s="5" t="s">
        <v>92</v>
      </c>
    </row>
    <row r="111" spans="1:18" ht="15.95" customHeight="1">
      <c r="A111" s="5"/>
      <c r="B111" s="5" t="s">
        <v>161</v>
      </c>
      <c r="C111" s="38"/>
      <c r="D111" s="39"/>
      <c r="E111" s="39"/>
      <c r="F111" s="39"/>
      <c r="L111" s="4" t="s">
        <v>162</v>
      </c>
      <c r="M111" s="4"/>
      <c r="N111" s="4"/>
      <c r="P111" s="5"/>
      <c r="Q111" s="5"/>
      <c r="R111" s="5" t="s">
        <v>95</v>
      </c>
    </row>
    <row r="112" spans="1:18" ht="15.95" customHeight="1">
      <c r="A112" s="5"/>
      <c r="B112" s="5" t="s">
        <v>163</v>
      </c>
      <c r="C112" s="38"/>
      <c r="D112" s="39"/>
      <c r="E112" s="39"/>
      <c r="F112" s="39"/>
      <c r="P112" s="5"/>
      <c r="Q112" s="5"/>
      <c r="R112" s="5" t="s">
        <v>95</v>
      </c>
    </row>
    <row r="113" spans="1:18" ht="15.95" customHeight="1">
      <c r="A113" s="5"/>
      <c r="B113" s="5"/>
      <c r="C113" s="38"/>
      <c r="D113" s="39"/>
      <c r="E113" s="39"/>
      <c r="F113" s="39"/>
      <c r="P113" s="5"/>
      <c r="Q113" s="5"/>
      <c r="R113" s="5" t="s">
        <v>95</v>
      </c>
    </row>
    <row r="114" spans="1:18" ht="15.95" customHeight="1">
      <c r="A114" s="5"/>
      <c r="B114" s="5"/>
      <c r="C114" s="38"/>
      <c r="D114" s="39"/>
      <c r="E114" s="39"/>
      <c r="F114" s="39"/>
      <c r="P114" s="5"/>
      <c r="Q114" s="5"/>
      <c r="R114" s="5" t="s">
        <v>92</v>
      </c>
    </row>
    <row r="115" spans="1:18" ht="15.95" customHeight="1">
      <c r="A115" s="5"/>
      <c r="B115" s="5"/>
      <c r="C115" s="38"/>
      <c r="D115" s="39"/>
      <c r="E115" s="39"/>
      <c r="F115" s="39"/>
      <c r="P115" s="5"/>
      <c r="Q115" s="5"/>
      <c r="R115" s="5" t="s">
        <v>92</v>
      </c>
    </row>
    <row r="116" spans="1:18" ht="15.95" customHeight="1">
      <c r="A116" s="5"/>
      <c r="B116" s="5"/>
      <c r="C116" s="38"/>
      <c r="D116" s="39"/>
      <c r="E116" s="39"/>
      <c r="F116" s="39"/>
      <c r="P116" s="5"/>
      <c r="Q116" s="5"/>
      <c r="R116" s="5" t="s">
        <v>67</v>
      </c>
    </row>
    <row r="117" spans="1:18" ht="15.95" customHeight="1">
      <c r="A117" s="5"/>
      <c r="B117" s="5"/>
      <c r="C117" s="38"/>
      <c r="D117" s="39"/>
      <c r="E117" s="39"/>
      <c r="F117" s="39"/>
      <c r="P117" s="5"/>
      <c r="Q117" s="5"/>
      <c r="R117" s="5" t="s">
        <v>116</v>
      </c>
    </row>
    <row r="118" spans="1:18" ht="15.95" hidden="1" customHeight="1">
      <c r="A118" s="5"/>
      <c r="B118" s="5"/>
      <c r="C118" s="34"/>
      <c r="D118" s="5"/>
      <c r="E118" s="5"/>
      <c r="F118" s="5"/>
      <c r="P118" s="5"/>
      <c r="Q118" s="5"/>
    </row>
    <row r="119" spans="1:18" ht="15.95" hidden="1" customHeight="1">
      <c r="A119" s="5"/>
      <c r="B119" s="5"/>
      <c r="C119" s="34"/>
      <c r="D119" s="5"/>
      <c r="E119" s="5"/>
      <c r="F119" s="5"/>
      <c r="P119" s="5"/>
      <c r="Q119" s="5"/>
    </row>
    <row r="120" spans="1:18" ht="15.95" hidden="1" customHeight="1">
      <c r="A120" s="5"/>
      <c r="B120" s="5"/>
      <c r="C120" s="34"/>
      <c r="D120" s="5"/>
      <c r="E120" s="5"/>
      <c r="F120" s="5"/>
      <c r="P120" s="5"/>
      <c r="Q120" s="5"/>
    </row>
    <row r="121" spans="1:18" ht="15.95" hidden="1" customHeight="1">
      <c r="A121" s="5"/>
      <c r="B121" s="5"/>
      <c r="C121" s="34"/>
      <c r="D121" s="5"/>
      <c r="E121" s="5"/>
      <c r="F121" s="5"/>
      <c r="P121" s="5"/>
      <c r="Q121" s="5"/>
    </row>
    <row r="122" spans="1:18" ht="15.95" hidden="1" customHeight="1">
      <c r="A122" s="5"/>
      <c r="B122" s="5"/>
      <c r="C122" s="34"/>
      <c r="D122" s="5"/>
      <c r="E122" s="5"/>
      <c r="F122" s="5"/>
      <c r="P122" s="5"/>
      <c r="Q122" s="5"/>
    </row>
    <row r="123" spans="1:18" ht="15.95" hidden="1" customHeight="1">
      <c r="A123" s="5"/>
      <c r="B123" s="5"/>
      <c r="C123" s="34"/>
      <c r="D123" s="5"/>
      <c r="E123" s="5"/>
      <c r="F123" s="5"/>
      <c r="P123" s="5"/>
      <c r="Q123" s="5"/>
    </row>
    <row r="124" spans="1:18" ht="15.95" hidden="1" customHeight="1">
      <c r="A124" s="5"/>
      <c r="B124" s="5"/>
      <c r="C124" s="34"/>
      <c r="D124" s="5"/>
      <c r="E124" s="5"/>
      <c r="F124" s="5"/>
      <c r="P124" s="5"/>
      <c r="Q124" s="5"/>
    </row>
    <row r="125" spans="1:18" ht="15.95" hidden="1" customHeight="1">
      <c r="A125" s="5"/>
      <c r="B125" s="5"/>
      <c r="C125" s="34"/>
      <c r="D125" s="5"/>
      <c r="E125" s="5"/>
      <c r="F125" s="5"/>
      <c r="P125" s="5"/>
      <c r="Q125" s="5"/>
    </row>
    <row r="126" spans="1:18" ht="15.95" hidden="1" customHeight="1">
      <c r="A126" s="5"/>
      <c r="B126" s="5"/>
      <c r="C126" s="34"/>
      <c r="D126" s="5"/>
      <c r="E126" s="5"/>
      <c r="F126" s="5"/>
      <c r="P126" s="5"/>
      <c r="Q126" s="5"/>
    </row>
    <row r="127" spans="1:18" ht="15.95" hidden="1" customHeight="1">
      <c r="A127" s="5"/>
      <c r="B127" s="5"/>
      <c r="C127" s="34"/>
      <c r="D127" s="5"/>
      <c r="E127" s="5"/>
      <c r="F127" s="5"/>
      <c r="P127" s="5"/>
      <c r="Q127" s="5"/>
    </row>
    <row r="128" spans="1:18" ht="15.95" hidden="1" customHeight="1">
      <c r="A128" s="5"/>
      <c r="B128" s="5"/>
      <c r="C128" s="34"/>
      <c r="D128" s="5"/>
      <c r="E128" s="5"/>
      <c r="F128" s="5"/>
      <c r="P128" s="5"/>
      <c r="Q128" s="5"/>
    </row>
    <row r="129" spans="1:17" ht="15.95" hidden="1" customHeight="1">
      <c r="A129" s="5"/>
      <c r="B129" s="5"/>
      <c r="C129" s="34"/>
      <c r="D129" s="5"/>
      <c r="E129" s="5"/>
      <c r="F129" s="5"/>
      <c r="P129" s="5"/>
      <c r="Q129" s="5"/>
    </row>
    <row r="130" spans="1:17" ht="15.95" hidden="1" customHeight="1">
      <c r="A130" s="5"/>
      <c r="B130" s="5"/>
      <c r="C130" s="34"/>
      <c r="D130" s="5"/>
      <c r="E130" s="5"/>
      <c r="F130" s="5"/>
      <c r="P130" s="5"/>
      <c r="Q130" s="5"/>
    </row>
    <row r="131" spans="1:17" ht="15.95" hidden="1" customHeight="1">
      <c r="A131" s="5"/>
      <c r="B131" s="5"/>
      <c r="C131" s="34"/>
      <c r="D131" s="5"/>
      <c r="E131" s="5"/>
      <c r="F131" s="5"/>
      <c r="P131" s="5"/>
      <c r="Q131" s="5"/>
    </row>
    <row r="132" spans="1:17" ht="18.75">
      <c r="C132" s="40"/>
      <c r="D132" s="41"/>
      <c r="E132" s="41"/>
      <c r="F132" s="41"/>
    </row>
    <row r="133" spans="1:17" ht="18.75">
      <c r="C133" s="40"/>
      <c r="D133" s="41"/>
      <c r="E133" s="41"/>
      <c r="F133" s="41"/>
    </row>
  </sheetData>
  <sheetProtection autoFilter="0"/>
  <autoFilter ref="R1:R131">
    <filterColumn colId="0">
      <customFilters>
        <customFilter operator="notEqual" val=" "/>
      </customFilters>
    </filterColumn>
  </autoFilter>
  <mergeCells count="225"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70866141732283472" right="0.31496062992125984" top="0.55118110236220474" bottom="0.35433070866141736" header="0.31496062992125984" footer="0.31496062992125984"/>
  <pageSetup paperSize="9" scale="5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dcterms:created xsi:type="dcterms:W3CDTF">2019-02-18T04:55:17Z</dcterms:created>
  <dcterms:modified xsi:type="dcterms:W3CDTF">2019-02-28T07:37:54Z</dcterms:modified>
</cp:coreProperties>
</file>