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1\☆給食センター\☆★学校給食HP\○給食献立\"/>
    </mc:Choice>
  </mc:AlternateContent>
  <bookViews>
    <workbookView xWindow="0" yWindow="0" windowWidth="18135" windowHeight="10410" activeTab="2"/>
  </bookViews>
  <sheets>
    <sheet name="菅原小、御園小" sheetId="3" r:id="rId1"/>
    <sheet name="館野小、野々市小" sheetId="2" r:id="rId2"/>
    <sheet name="富陽小" sheetId="1" r:id="rId3"/>
  </sheets>
  <externalReferences>
    <externalReference r:id="rId4"/>
  </externalReferences>
  <definedNames>
    <definedName name="_xlnm._FilterDatabase" localSheetId="1" hidden="1">'館野小、野々市小'!$R$1:$R$131</definedName>
    <definedName name="_xlnm._FilterDatabase" localSheetId="0" hidden="1">'菅原小、御園小'!$R$1:$R$131</definedName>
    <definedName name="_xlnm._FilterDatabase" localSheetId="2" hidden="1">富陽小!$R$1:$R$131</definedName>
    <definedName name="_xlnm.Print_Area" localSheetId="1">'館野小、野々市小'!$A$1:$Q$131</definedName>
    <definedName name="_xlnm.Print_Area" localSheetId="0">'菅原小、御園小'!$A$1:$Q$131</definedName>
    <definedName name="_xlnm.Print_Area" localSheetId="2">富陽小!$A$1:$Q$131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9" i="3" l="1"/>
  <c r="F109" i="3"/>
  <c r="E109" i="3"/>
  <c r="P108" i="3"/>
  <c r="E108" i="3"/>
  <c r="P107" i="3"/>
  <c r="E107" i="3"/>
  <c r="P106" i="3"/>
  <c r="E106" i="3"/>
  <c r="D106" i="3"/>
  <c r="C106" i="3"/>
  <c r="P105" i="3"/>
  <c r="F105" i="3"/>
  <c r="E105" i="3"/>
  <c r="P104" i="3"/>
  <c r="E104" i="3"/>
  <c r="P103" i="3"/>
  <c r="E103" i="3"/>
  <c r="P102" i="3"/>
  <c r="E102" i="3"/>
  <c r="D102" i="3"/>
  <c r="C102" i="3"/>
  <c r="P101" i="3"/>
  <c r="F101" i="3"/>
  <c r="E101" i="3"/>
  <c r="P100" i="3"/>
  <c r="E100" i="3"/>
  <c r="P99" i="3"/>
  <c r="E99" i="3"/>
  <c r="P98" i="3"/>
  <c r="E98" i="3"/>
  <c r="D98" i="3"/>
  <c r="C98" i="3"/>
  <c r="P97" i="3"/>
  <c r="F97" i="3"/>
  <c r="E97" i="3"/>
  <c r="P96" i="3"/>
  <c r="E96" i="3"/>
  <c r="P95" i="3"/>
  <c r="E95" i="3"/>
  <c r="P94" i="3"/>
  <c r="E94" i="3"/>
  <c r="D94" i="3"/>
  <c r="C94" i="3"/>
  <c r="P93" i="3"/>
  <c r="F93" i="3"/>
  <c r="E93" i="3"/>
  <c r="P92" i="3"/>
  <c r="E92" i="3"/>
  <c r="P91" i="3"/>
  <c r="E91" i="3"/>
  <c r="P90" i="3"/>
  <c r="E90" i="3"/>
  <c r="D90" i="3"/>
  <c r="C90" i="3"/>
  <c r="P89" i="3"/>
  <c r="F89" i="3"/>
  <c r="E89" i="3"/>
  <c r="P88" i="3"/>
  <c r="E88" i="3"/>
  <c r="P87" i="3"/>
  <c r="E87" i="3"/>
  <c r="P86" i="3"/>
  <c r="E86" i="3"/>
  <c r="D86" i="3"/>
  <c r="C86" i="3"/>
  <c r="P85" i="3"/>
  <c r="F85" i="3"/>
  <c r="E85" i="3"/>
  <c r="P84" i="3"/>
  <c r="E84" i="3"/>
  <c r="P83" i="3"/>
  <c r="E83" i="3"/>
  <c r="P82" i="3"/>
  <c r="E82" i="3"/>
  <c r="D82" i="3"/>
  <c r="C82" i="3"/>
  <c r="P81" i="3"/>
  <c r="F81" i="3"/>
  <c r="E81" i="3"/>
  <c r="P80" i="3"/>
  <c r="E80" i="3"/>
  <c r="P79" i="3"/>
  <c r="E79" i="3"/>
  <c r="P78" i="3"/>
  <c r="E78" i="3"/>
  <c r="D78" i="3"/>
  <c r="C78" i="3"/>
  <c r="P77" i="3"/>
  <c r="F77" i="3"/>
  <c r="E77" i="3"/>
  <c r="P76" i="3"/>
  <c r="E76" i="3"/>
  <c r="P75" i="3"/>
  <c r="E75" i="3"/>
  <c r="P74" i="3"/>
  <c r="E74" i="3"/>
  <c r="D74" i="3"/>
  <c r="C74" i="3"/>
  <c r="E1" i="3"/>
  <c r="P109" i="2"/>
  <c r="F109" i="2"/>
  <c r="E109" i="2"/>
  <c r="P108" i="2"/>
  <c r="E108" i="2"/>
  <c r="P107" i="2"/>
  <c r="E107" i="2"/>
  <c r="P106" i="2"/>
  <c r="E106" i="2"/>
  <c r="D106" i="2"/>
  <c r="C106" i="2"/>
  <c r="P105" i="2"/>
  <c r="F105" i="2"/>
  <c r="E105" i="2"/>
  <c r="P104" i="2"/>
  <c r="E104" i="2"/>
  <c r="P103" i="2"/>
  <c r="E103" i="2"/>
  <c r="P102" i="2"/>
  <c r="E102" i="2"/>
  <c r="D102" i="2"/>
  <c r="C102" i="2"/>
  <c r="P101" i="2"/>
  <c r="F101" i="2"/>
  <c r="E101" i="2"/>
  <c r="P100" i="2"/>
  <c r="E100" i="2"/>
  <c r="P99" i="2"/>
  <c r="E99" i="2"/>
  <c r="P98" i="2"/>
  <c r="E98" i="2"/>
  <c r="D98" i="2"/>
  <c r="C98" i="2"/>
  <c r="P97" i="2"/>
  <c r="F97" i="2"/>
  <c r="E97" i="2"/>
  <c r="P96" i="2"/>
  <c r="E96" i="2"/>
  <c r="P95" i="2"/>
  <c r="E95" i="2"/>
  <c r="P94" i="2"/>
  <c r="E94" i="2"/>
  <c r="D94" i="2"/>
  <c r="C94" i="2"/>
  <c r="P93" i="2"/>
  <c r="F93" i="2"/>
  <c r="E93" i="2"/>
  <c r="P92" i="2"/>
  <c r="E92" i="2"/>
  <c r="P91" i="2"/>
  <c r="E91" i="2"/>
  <c r="P90" i="2"/>
  <c r="E90" i="2"/>
  <c r="D90" i="2"/>
  <c r="C90" i="2"/>
  <c r="P89" i="2"/>
  <c r="F89" i="2"/>
  <c r="E89" i="2"/>
  <c r="P88" i="2"/>
  <c r="E88" i="2"/>
  <c r="P87" i="2"/>
  <c r="E87" i="2"/>
  <c r="P86" i="2"/>
  <c r="E86" i="2"/>
  <c r="D86" i="2"/>
  <c r="C86" i="2"/>
  <c r="P85" i="2"/>
  <c r="F85" i="2"/>
  <c r="E85" i="2"/>
  <c r="P84" i="2"/>
  <c r="E84" i="2"/>
  <c r="P83" i="2"/>
  <c r="E83" i="2"/>
  <c r="P82" i="2"/>
  <c r="E82" i="2"/>
  <c r="D82" i="2"/>
  <c r="C82" i="2"/>
  <c r="P81" i="2"/>
  <c r="F81" i="2"/>
  <c r="E81" i="2"/>
  <c r="P80" i="2"/>
  <c r="E80" i="2"/>
  <c r="P79" i="2"/>
  <c r="E79" i="2"/>
  <c r="P78" i="2"/>
  <c r="E78" i="2"/>
  <c r="D78" i="2"/>
  <c r="C78" i="2"/>
  <c r="P77" i="2"/>
  <c r="F77" i="2"/>
  <c r="E77" i="2"/>
  <c r="P76" i="2"/>
  <c r="E76" i="2"/>
  <c r="P75" i="2"/>
  <c r="E75" i="2"/>
  <c r="P74" i="2"/>
  <c r="E74" i="2"/>
  <c r="D74" i="2"/>
  <c r="C74" i="2"/>
  <c r="E1" i="2"/>
  <c r="P109" i="1" l="1"/>
  <c r="F109" i="1"/>
  <c r="E109" i="1"/>
  <c r="P108" i="1"/>
  <c r="E108" i="1"/>
  <c r="P107" i="1"/>
  <c r="E107" i="1"/>
  <c r="P106" i="1"/>
  <c r="E106" i="1"/>
  <c r="D106" i="1"/>
  <c r="C106" i="1"/>
  <c r="P105" i="1"/>
  <c r="F105" i="1"/>
  <c r="E105" i="1"/>
  <c r="P104" i="1"/>
  <c r="E104" i="1"/>
  <c r="P103" i="1"/>
  <c r="E103" i="1"/>
  <c r="P102" i="1"/>
  <c r="E102" i="1"/>
  <c r="D102" i="1"/>
  <c r="C102" i="1"/>
  <c r="P101" i="1"/>
  <c r="F101" i="1"/>
  <c r="E101" i="1"/>
  <c r="P100" i="1"/>
  <c r="E100" i="1"/>
  <c r="P99" i="1"/>
  <c r="E99" i="1"/>
  <c r="P98" i="1"/>
  <c r="E98" i="1"/>
  <c r="D98" i="1"/>
  <c r="C98" i="1"/>
  <c r="P97" i="1"/>
  <c r="F97" i="1"/>
  <c r="E97" i="1"/>
  <c r="P96" i="1"/>
  <c r="E96" i="1"/>
  <c r="P95" i="1"/>
  <c r="E95" i="1"/>
  <c r="P94" i="1"/>
  <c r="E94" i="1"/>
  <c r="D94" i="1"/>
  <c r="C94" i="1"/>
  <c r="P93" i="1"/>
  <c r="F93" i="1"/>
  <c r="E93" i="1"/>
  <c r="P92" i="1"/>
  <c r="E92" i="1"/>
  <c r="P91" i="1"/>
  <c r="E91" i="1"/>
  <c r="P90" i="1"/>
  <c r="E90" i="1"/>
  <c r="D90" i="1"/>
  <c r="C90" i="1"/>
  <c r="P89" i="1"/>
  <c r="F89" i="1"/>
  <c r="E89" i="1"/>
  <c r="P88" i="1"/>
  <c r="E88" i="1"/>
  <c r="P87" i="1"/>
  <c r="E87" i="1"/>
  <c r="P86" i="1"/>
  <c r="E86" i="1"/>
  <c r="D86" i="1"/>
  <c r="C86" i="1"/>
  <c r="P85" i="1"/>
  <c r="F85" i="1"/>
  <c r="E85" i="1"/>
  <c r="P84" i="1"/>
  <c r="E84" i="1"/>
  <c r="P83" i="1"/>
  <c r="E83" i="1"/>
  <c r="P82" i="1"/>
  <c r="E82" i="1"/>
  <c r="D82" i="1"/>
  <c r="C82" i="1"/>
  <c r="P81" i="1"/>
  <c r="F81" i="1"/>
  <c r="E81" i="1"/>
  <c r="P80" i="1"/>
  <c r="E80" i="1"/>
  <c r="P79" i="1"/>
  <c r="E79" i="1"/>
  <c r="P78" i="1"/>
  <c r="E78" i="1"/>
  <c r="D78" i="1"/>
  <c r="C78" i="1"/>
  <c r="P77" i="1"/>
  <c r="F77" i="1"/>
  <c r="E77" i="1"/>
  <c r="P76" i="1"/>
  <c r="E76" i="1"/>
  <c r="P75" i="1"/>
  <c r="E75" i="1"/>
  <c r="P74" i="1"/>
  <c r="E74" i="1"/>
  <c r="D74" i="1"/>
  <c r="C74" i="1"/>
  <c r="E1" i="1"/>
  <c r="A106" i="3" l="1"/>
  <c r="A106" i="1" l="1"/>
  <c r="A106" i="2"/>
  <c r="A74" i="3" l="1"/>
  <c r="A74" i="1" l="1"/>
  <c r="A74" i="2"/>
  <c r="A78" i="3" l="1"/>
  <c r="A78" i="1" l="1"/>
  <c r="A78" i="2"/>
  <c r="A82" i="3" l="1"/>
  <c r="A82" i="1" l="1"/>
  <c r="A82" i="2"/>
  <c r="A86" i="3" l="1"/>
  <c r="A86" i="1" l="1"/>
  <c r="A86" i="2"/>
  <c r="A90" i="3" l="1"/>
  <c r="A90" i="1" l="1"/>
  <c r="A90" i="2"/>
  <c r="A94" i="3" l="1"/>
  <c r="A94" i="1" l="1"/>
  <c r="A94" i="2"/>
  <c r="A98" i="3" l="1"/>
  <c r="A98" i="1" l="1"/>
  <c r="A98" i="2"/>
  <c r="A102" i="3" l="1"/>
  <c r="A102" i="1" l="1"/>
  <c r="A102" i="2"/>
</calcChain>
</file>

<file path=xl/sharedStrings.xml><?xml version="1.0" encoding="utf-8"?>
<sst xmlns="http://schemas.openxmlformats.org/spreadsheetml/2006/main" count="1796" uniqueCount="203">
  <si>
    <t>月　学 校 給 食 献 立 表</t>
    <rPh sb="0" eb="1">
      <t>ガツ</t>
    </rPh>
    <rPh sb="2" eb="3">
      <t>ガク</t>
    </rPh>
    <rPh sb="4" eb="5">
      <t>コウ</t>
    </rPh>
    <rPh sb="6" eb="7">
      <t>キュウ</t>
    </rPh>
    <rPh sb="8" eb="9">
      <t>ショク</t>
    </rPh>
    <rPh sb="10" eb="11">
      <t>ケン</t>
    </rPh>
    <rPh sb="12" eb="13">
      <t>リツ</t>
    </rPh>
    <rPh sb="14" eb="15">
      <t>ヒョウ</t>
    </rPh>
    <phoneticPr fontId="3"/>
  </si>
  <si>
    <t>●</t>
    <phoneticPr fontId="3"/>
  </si>
  <si>
    <t>日</t>
    <rPh sb="0" eb="1">
      <t>ヒ</t>
    </rPh>
    <phoneticPr fontId="3"/>
  </si>
  <si>
    <t>曜</t>
    <rPh sb="0" eb="1">
      <t>ヨウ</t>
    </rPh>
    <phoneticPr fontId="3"/>
  </si>
  <si>
    <t>献　立　名</t>
    <rPh sb="0" eb="1">
      <t>ケン</t>
    </rPh>
    <rPh sb="2" eb="3">
      <t>リツ</t>
    </rPh>
    <rPh sb="4" eb="5">
      <t>メイ</t>
    </rPh>
    <phoneticPr fontId="3"/>
  </si>
  <si>
    <t>血や肉、骨になる</t>
    <rPh sb="0" eb="1">
      <t>チ</t>
    </rPh>
    <rPh sb="2" eb="3">
      <t>ニク</t>
    </rPh>
    <rPh sb="4" eb="5">
      <t>ホネ</t>
    </rPh>
    <phoneticPr fontId="12"/>
  </si>
  <si>
    <t>体の調子を整える</t>
    <rPh sb="0" eb="1">
      <t>カラダ</t>
    </rPh>
    <rPh sb="2" eb="4">
      <t>チョウシ</t>
    </rPh>
    <rPh sb="5" eb="6">
      <t>トトノ</t>
    </rPh>
    <phoneticPr fontId="12"/>
  </si>
  <si>
    <t>熱や力になる</t>
    <rPh sb="0" eb="1">
      <t>ネツ</t>
    </rPh>
    <rPh sb="2" eb="3">
      <t>チカラ</t>
    </rPh>
    <phoneticPr fontId="12"/>
  </si>
  <si>
    <t>エネルギー</t>
    <phoneticPr fontId="3"/>
  </si>
  <si>
    <t>●</t>
    <phoneticPr fontId="3"/>
  </si>
  <si>
    <t>たんぱく質</t>
    <rPh sb="4" eb="5">
      <t>シツ</t>
    </rPh>
    <phoneticPr fontId="3"/>
  </si>
  <si>
    <t>主食</t>
    <rPh sb="0" eb="2">
      <t>シュショク</t>
    </rPh>
    <phoneticPr fontId="3"/>
  </si>
  <si>
    <t>牛乳</t>
    <phoneticPr fontId="3"/>
  </si>
  <si>
    <t>おかず</t>
    <phoneticPr fontId="3"/>
  </si>
  <si>
    <t>赤色の食品</t>
    <rPh sb="0" eb="2">
      <t>アカイロ</t>
    </rPh>
    <rPh sb="3" eb="5">
      <t>ショクヒン</t>
    </rPh>
    <phoneticPr fontId="3"/>
  </si>
  <si>
    <t>緑色の食品</t>
    <rPh sb="0" eb="2">
      <t>ミドリイロ</t>
    </rPh>
    <rPh sb="3" eb="5">
      <t>ショクヒン</t>
    </rPh>
    <phoneticPr fontId="3"/>
  </si>
  <si>
    <t>黄色の食品</t>
    <rPh sb="0" eb="2">
      <t>キイロ</t>
    </rPh>
    <rPh sb="3" eb="5">
      <t>ショクヒン</t>
    </rPh>
    <phoneticPr fontId="3"/>
  </si>
  <si>
    <t>脂質</t>
    <rPh sb="0" eb="1">
      <t>アブラ</t>
    </rPh>
    <rPh sb="1" eb="2">
      <t>シツ</t>
    </rPh>
    <phoneticPr fontId="3"/>
  </si>
  <si>
    <t>行事食等</t>
    <rPh sb="0" eb="2">
      <t>ギョウジ</t>
    </rPh>
    <rPh sb="2" eb="3">
      <t>ショク</t>
    </rPh>
    <rPh sb="3" eb="4">
      <t>トウ</t>
    </rPh>
    <phoneticPr fontId="3"/>
  </si>
  <si>
    <t>月</t>
    <rPh sb="0" eb="1">
      <t>ゲツ</t>
    </rPh>
    <phoneticPr fontId="3"/>
  </si>
  <si>
    <t>主食とおかずの欄は、作成シートのひらがな列の文字が飛んできます。</t>
    <rPh sb="0" eb="2">
      <t>シュショク</t>
    </rPh>
    <rPh sb="7" eb="8">
      <t>ラン</t>
    </rPh>
    <rPh sb="10" eb="12">
      <t>サクセイ</t>
    </rPh>
    <rPh sb="20" eb="21">
      <t>レツ</t>
    </rPh>
    <rPh sb="22" eb="24">
      <t>モジ</t>
    </rPh>
    <rPh sb="25" eb="26">
      <t>ト</t>
    </rPh>
    <phoneticPr fontId="3"/>
  </si>
  <si>
    <t>●</t>
    <phoneticPr fontId="3"/>
  </si>
  <si>
    <t>火</t>
    <rPh sb="0" eb="1">
      <t>カ</t>
    </rPh>
    <phoneticPr fontId="3"/>
  </si>
  <si>
    <t>牛乳</t>
  </si>
  <si>
    <t>豚肉</t>
  </si>
  <si>
    <t>にんじん</t>
  </si>
  <si>
    <t>えだまめ</t>
  </si>
  <si>
    <t>えのきたけ</t>
  </si>
  <si>
    <t>桜すし飯</t>
  </si>
  <si>
    <t>三色だんご</t>
  </si>
  <si>
    <t>Kcal</t>
    <phoneticPr fontId="3"/>
  </si>
  <si>
    <t>うすあげ</t>
  </si>
  <si>
    <t>ふかし</t>
  </si>
  <si>
    <t>干ししいたけ</t>
  </si>
  <si>
    <t>たまねぎ</t>
  </si>
  <si>
    <t>こまつな</t>
  </si>
  <si>
    <t>三温糖</t>
  </si>
  <si>
    <t>ｇ</t>
    <phoneticPr fontId="3"/>
  </si>
  <si>
    <t>かまぼこ</t>
  </si>
  <si>
    <t>絹ごし豆腐</t>
  </si>
  <si>
    <t>たけのこ</t>
  </si>
  <si>
    <t>しょうが</t>
  </si>
  <si>
    <t>片栗粉</t>
  </si>
  <si>
    <t>鶏卵</t>
  </si>
  <si>
    <t>れんこん</t>
  </si>
  <si>
    <t>さやいんげん</t>
  </si>
  <si>
    <t>サラダ油</t>
  </si>
  <si>
    <t>水</t>
    <rPh sb="0" eb="1">
      <t>スイ</t>
    </rPh>
    <phoneticPr fontId="3"/>
  </si>
  <si>
    <t>みそ</t>
  </si>
  <si>
    <t>キャベツ</t>
  </si>
  <si>
    <t>白飯</t>
  </si>
  <si>
    <t>マヨネーズ</t>
  </si>
  <si>
    <t>Kcal</t>
    <phoneticPr fontId="3"/>
  </si>
  <si>
    <t>●</t>
    <phoneticPr fontId="3"/>
  </si>
  <si>
    <t>鶏肉</t>
  </si>
  <si>
    <t>卵スプレッド</t>
  </si>
  <si>
    <t>大豆ペースト</t>
  </si>
  <si>
    <t>しめじ</t>
  </si>
  <si>
    <t>パン粉</t>
  </si>
  <si>
    <t>じゃがいも</t>
  </si>
  <si>
    <t>トマト缶</t>
  </si>
  <si>
    <t>ねぎ</t>
  </si>
  <si>
    <t>ｇ</t>
    <phoneticPr fontId="3"/>
  </si>
  <si>
    <t>大豆たんぱく</t>
  </si>
  <si>
    <t>わかめ</t>
  </si>
  <si>
    <t>ブロッコリー</t>
  </si>
  <si>
    <t>木</t>
    <rPh sb="0" eb="1">
      <t>モク</t>
    </rPh>
    <phoneticPr fontId="3"/>
  </si>
  <si>
    <t>にんにく</t>
  </si>
  <si>
    <t>オレンジ</t>
    <phoneticPr fontId="3"/>
  </si>
  <si>
    <t>ゆかり飯</t>
  </si>
  <si>
    <t>バター</t>
  </si>
  <si>
    <t>Kcal</t>
    <phoneticPr fontId="3"/>
  </si>
  <si>
    <t>マッシュルーム</t>
  </si>
  <si>
    <t>マカロニ</t>
  </si>
  <si>
    <t>チーズ</t>
  </si>
  <si>
    <t>コーン</t>
  </si>
  <si>
    <t>オリーブ油</t>
  </si>
  <si>
    <t>パセリ</t>
  </si>
  <si>
    <t>小麦粉</t>
  </si>
  <si>
    <t>金</t>
    <rPh sb="0" eb="1">
      <t>キン</t>
    </rPh>
    <phoneticPr fontId="3"/>
  </si>
  <si>
    <t>高野豆腐</t>
  </si>
  <si>
    <t>ハタハタ</t>
  </si>
  <si>
    <t>昆布</t>
  </si>
  <si>
    <t>ｇ</t>
    <phoneticPr fontId="3"/>
  </si>
  <si>
    <t>●</t>
    <phoneticPr fontId="3"/>
  </si>
  <si>
    <t>つきこんにゃく</t>
  </si>
  <si>
    <t>米粉</t>
  </si>
  <si>
    <t>牛肉</t>
  </si>
  <si>
    <t>だいこん</t>
  </si>
  <si>
    <t>パプリカパウダー</t>
  </si>
  <si>
    <t>わかめ飯</t>
  </si>
  <si>
    <t>くきわかめ</t>
  </si>
  <si>
    <t>きゅうり</t>
  </si>
  <si>
    <t>いちごプリン</t>
  </si>
  <si>
    <t>ごぼう</t>
  </si>
  <si>
    <t>焼きちくわ</t>
  </si>
  <si>
    <t>ごま油</t>
  </si>
  <si>
    <t>ごま</t>
  </si>
  <si>
    <t>白玉粉</t>
  </si>
  <si>
    <t>焼き豚</t>
  </si>
  <si>
    <t>もやし</t>
  </si>
  <si>
    <t>チャーハンライス</t>
  </si>
  <si>
    <t>むきえび</t>
  </si>
  <si>
    <t>緑豆春雨</t>
  </si>
  <si>
    <t>うずら卵</t>
  </si>
  <si>
    <t>フランクフルトソーセージ</t>
  </si>
  <si>
    <t>魚ふりかけ</t>
  </si>
  <si>
    <t>菜の花</t>
  </si>
  <si>
    <t>かつおぶし</t>
  </si>
  <si>
    <t>バナナ</t>
  </si>
  <si>
    <t>むぎ飯</t>
  </si>
  <si>
    <t>カレールウ</t>
  </si>
  <si>
    <t>みかん缶</t>
  </si>
  <si>
    <t>黄桃缶</t>
  </si>
  <si>
    <t>角切りゼリー</t>
  </si>
  <si>
    <t>ｇ</t>
    <phoneticPr fontId="3"/>
  </si>
  <si>
    <t>ヨーグルト</t>
  </si>
  <si>
    <t>パイン缶</t>
  </si>
  <si>
    <t>●</t>
    <phoneticPr fontId="3"/>
  </si>
  <si>
    <t>まぐろフレーク</t>
  </si>
  <si>
    <t>豆乳</t>
  </si>
  <si>
    <t>白いんげん豆</t>
  </si>
  <si>
    <t>あさりむき身</t>
  </si>
  <si>
    <t>かつおふりかけ</t>
  </si>
  <si>
    <t>スナップえんどう</t>
  </si>
  <si>
    <t>さつまあげ</t>
  </si>
  <si>
    <t>●</t>
    <phoneticPr fontId="3"/>
  </si>
  <si>
    <t>ロースハム</t>
  </si>
  <si>
    <t>さば</t>
  </si>
  <si>
    <t>ゆかり粉</t>
  </si>
  <si>
    <t>車麩</t>
  </si>
  <si>
    <t>ｇ</t>
    <phoneticPr fontId="3"/>
  </si>
  <si>
    <t>えび</t>
  </si>
  <si>
    <t>Kcal</t>
    <phoneticPr fontId="3"/>
  </si>
  <si>
    <t>春巻き</t>
  </si>
  <si>
    <t>いか</t>
  </si>
  <si>
    <t>木綿豆腐</t>
  </si>
  <si>
    <t>さくら麦飯</t>
  </si>
  <si>
    <t>ｇ</t>
    <phoneticPr fontId="3"/>
  </si>
  <si>
    <t>セノビーゼリー</t>
  </si>
  <si>
    <t>Kcal</t>
    <phoneticPr fontId="3"/>
  </si>
  <si>
    <t>※都合により献立の内容を一部変更する場合があります。</t>
    <rPh sb="1" eb="3">
      <t>ツゴウ</t>
    </rPh>
    <rPh sb="6" eb="8">
      <t>コンダテ</t>
    </rPh>
    <rPh sb="9" eb="11">
      <t>ナイヨウ</t>
    </rPh>
    <rPh sb="12" eb="14">
      <t>イチブ</t>
    </rPh>
    <rPh sb="14" eb="16">
      <t>ヘンコウ</t>
    </rPh>
    <rPh sb="18" eb="20">
      <t>バアイ</t>
    </rPh>
    <phoneticPr fontId="3"/>
  </si>
  <si>
    <t>※主な食材料名は、食品の栄養的な働きにより、赤、緑、黄のグループに分けて記載してあります。</t>
    <rPh sb="1" eb="2">
      <t>オモ</t>
    </rPh>
    <rPh sb="3" eb="5">
      <t>ショクザイ</t>
    </rPh>
    <rPh sb="5" eb="6">
      <t>リョウ</t>
    </rPh>
    <rPh sb="6" eb="7">
      <t>メイ</t>
    </rPh>
    <rPh sb="9" eb="11">
      <t>ショクヒン</t>
    </rPh>
    <rPh sb="12" eb="15">
      <t>エイヨウテキ</t>
    </rPh>
    <rPh sb="16" eb="17">
      <t>ハタラ</t>
    </rPh>
    <rPh sb="22" eb="23">
      <t>アカ</t>
    </rPh>
    <rPh sb="24" eb="25">
      <t>ミドリ</t>
    </rPh>
    <rPh sb="26" eb="27">
      <t>キ</t>
    </rPh>
    <rPh sb="33" eb="34">
      <t>ワ</t>
    </rPh>
    <rPh sb="36" eb="38">
      <t>キサイ</t>
    </rPh>
    <phoneticPr fontId="3"/>
  </si>
  <si>
    <t>野々市市小学校給食センター</t>
    <rPh sb="0" eb="3">
      <t>ノノイチ</t>
    </rPh>
    <rPh sb="3" eb="4">
      <t>シ</t>
    </rPh>
    <rPh sb="4" eb="7">
      <t>ショウガッコウ</t>
    </rPh>
    <rPh sb="7" eb="9">
      <t>キュウショク</t>
    </rPh>
    <phoneticPr fontId="3"/>
  </si>
  <si>
    <t>●は、野々市市の地場産物を使用する予定です。</t>
    <rPh sb="3" eb="6">
      <t>ノノイチ</t>
    </rPh>
    <rPh sb="6" eb="7">
      <t>シ</t>
    </rPh>
    <rPh sb="8" eb="10">
      <t>ジバ</t>
    </rPh>
    <rPh sb="10" eb="11">
      <t>サン</t>
    </rPh>
    <rPh sb="11" eb="12">
      <t>ブツ</t>
    </rPh>
    <rPh sb="13" eb="15">
      <t>シヨウ</t>
    </rPh>
    <rPh sb="17" eb="19">
      <t>ヨテイ</t>
    </rPh>
    <phoneticPr fontId="3"/>
  </si>
  <si>
    <t>●大豆</t>
  </si>
  <si>
    <t>●しいたけ</t>
  </si>
  <si>
    <t>さくらすしごはん</t>
  </si>
  <si>
    <t>おはなみちらし</t>
  </si>
  <si>
    <t>ぶたにくとやさいのてりあえ</t>
  </si>
  <si>
    <t>とうふとふかしのすましじる</t>
  </si>
  <si>
    <t>はなみだんご</t>
  </si>
  <si>
    <t xml:space="preserve"> </t>
  </si>
  <si>
    <t>2～6年生給食開始</t>
  </si>
  <si>
    <t>ごはん</t>
  </si>
  <si>
    <t>にこみふうハンバーグ</t>
  </si>
  <si>
    <t>ブロッコリーとたまごのサラダ</t>
  </si>
  <si>
    <t>じゃがいもとわかめのみそしる</t>
  </si>
  <si>
    <t>ゆかりごはん</t>
  </si>
  <si>
    <t>マカロニグラタン</t>
  </si>
  <si>
    <t>ポークビーンズ</t>
  </si>
  <si>
    <t>オレンジ</t>
  </si>
  <si>
    <t>はたはたのからあげ</t>
  </si>
  <si>
    <t>えどっこに</t>
  </si>
  <si>
    <t>だいこんとあつあげのみそしる</t>
  </si>
  <si>
    <t>わかめむぎごはん</t>
  </si>
  <si>
    <t>とりにくのからあげ</t>
  </si>
  <si>
    <t>タルタルサラダ</t>
  </si>
  <si>
    <t>すましじる</t>
  </si>
  <si>
    <t>デザート</t>
  </si>
  <si>
    <t>ちくわのごまあげ</t>
  </si>
  <si>
    <t>きんぴらごぼう</t>
  </si>
  <si>
    <t>しらたまとうふだんごのみそしる</t>
  </si>
  <si>
    <t>やきぶたチャーハン</t>
  </si>
  <si>
    <t>エビとうずらたまごのﾁﾘｿｰｽ</t>
  </si>
  <si>
    <t>はるさめスープ</t>
  </si>
  <si>
    <t>とりのみそマヨネーズやき</t>
  </si>
  <si>
    <t>なのはなのおひたし</t>
  </si>
  <si>
    <t>はるやさいのコンソメに</t>
  </si>
  <si>
    <t>ふりかけ</t>
  </si>
  <si>
    <t>むぎごはん</t>
  </si>
  <si>
    <t>カレーライス</t>
  </si>
  <si>
    <t>フルーツヨーグルト</t>
  </si>
  <si>
    <t>てりやきチキン</t>
  </si>
  <si>
    <t>マカロニサラダ</t>
  </si>
  <si>
    <t>とうにゅうクラムチャウダー</t>
  </si>
  <si>
    <t>トンカツ (ソース)</t>
  </si>
  <si>
    <t>スナップエンドウのポテトサラダ</t>
  </si>
  <si>
    <t>さつまあげとこまつなのみそしる</t>
  </si>
  <si>
    <t>さばのみそに</t>
  </si>
  <si>
    <t>ゆかりあえ</t>
  </si>
  <si>
    <t>くるまふのたまごとじ</t>
  </si>
  <si>
    <t>はるまき</t>
  </si>
  <si>
    <t>やさいのピリから</t>
  </si>
  <si>
    <t>はっぽうさい</t>
  </si>
  <si>
    <t>たけのこごはん</t>
  </si>
  <si>
    <t>ぶたにくとこんさいのあげからめ</t>
  </si>
  <si>
    <t>けんちんじる</t>
  </si>
  <si>
    <t>ゼリー</t>
  </si>
  <si>
    <t>１年生給食開始</t>
    <phoneticPr fontId="3"/>
  </si>
  <si>
    <t>菅原小学校、御園小学校</t>
    <rPh sb="0" eb="2">
      <t>スガハラ</t>
    </rPh>
    <rPh sb="2" eb="3">
      <t>ショウ</t>
    </rPh>
    <rPh sb="3" eb="5">
      <t>ガッコウ</t>
    </rPh>
    <rPh sb="6" eb="8">
      <t>ミソノ</t>
    </rPh>
    <rPh sb="8" eb="11">
      <t>ショウガッコウ</t>
    </rPh>
    <phoneticPr fontId="3"/>
  </si>
  <si>
    <t>館野小学校、野々市小学校</t>
    <rPh sb="0" eb="1">
      <t>タチ</t>
    </rPh>
    <rPh sb="1" eb="2">
      <t>ノ</t>
    </rPh>
    <rPh sb="2" eb="5">
      <t>ショウガッコウ</t>
    </rPh>
    <rPh sb="6" eb="9">
      <t>ノノイチ</t>
    </rPh>
    <rPh sb="9" eb="12">
      <t>ショウガッコウ</t>
    </rPh>
    <phoneticPr fontId="3"/>
  </si>
  <si>
    <t>富陽小学校</t>
    <rPh sb="0" eb="1">
      <t>フ</t>
    </rPh>
    <rPh sb="1" eb="2">
      <t>ヨウ</t>
    </rPh>
    <rPh sb="2" eb="5">
      <t>ショウガッコウ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</si>
</sst>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6">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12"/>
      <color theme="1"/>
      <name val="HGPｺﾞｼｯｸM"/>
      <family val="3"/>
      <charset val="128"/>
    </font>
    <font>
      <b/>
      <sz val="11"/>
      <color theme="1"/>
      <name val="HGPｺﾞｼｯｸM"/>
      <family val="3"/>
      <charset val="128"/>
    </font>
    <font>
      <b/>
      <sz val="24"/>
      <color theme="1"/>
      <name val="HGPｺﾞｼｯｸM"/>
      <family val="3"/>
      <charset val="128"/>
    </font>
    <font>
      <b/>
      <sz val="18"/>
      <color theme="1"/>
      <name val="HGPｺﾞｼｯｸM"/>
      <family val="3"/>
      <charset val="128"/>
    </font>
    <font>
      <b/>
      <sz val="16"/>
      <color theme="1"/>
      <name val="HGPｺﾞｼｯｸM"/>
      <family val="3"/>
      <charset val="128"/>
    </font>
    <font>
      <b/>
      <sz val="14"/>
      <color theme="1"/>
      <name val="HGPｺﾞｼｯｸM"/>
      <family val="3"/>
      <charset val="128"/>
    </font>
    <font>
      <b/>
      <sz val="12"/>
      <color theme="1"/>
      <name val="HGPｺﾞｼｯｸM"/>
      <family val="3"/>
      <charset val="128"/>
    </font>
    <font>
      <sz val="11"/>
      <name val="HGPｺﾞｼｯｸM"/>
      <family val="3"/>
      <charset val="128"/>
    </font>
    <font>
      <sz val="6"/>
      <name val="ＭＳ Ｐゴシック"/>
      <family val="3"/>
      <charset val="128"/>
    </font>
    <font>
      <b/>
      <sz val="15"/>
      <color theme="1"/>
      <name val="HGPｺﾞｼｯｸM"/>
      <family val="3"/>
      <charset val="128"/>
    </font>
    <font>
      <sz val="13"/>
      <color theme="1"/>
      <name val="HGPｺﾞｼｯｸM"/>
      <family val="3"/>
      <charset val="128"/>
    </font>
    <font>
      <sz val="12"/>
      <color theme="1"/>
      <name val="HG丸ｺﾞｼｯｸM-PRO"/>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textRotation="255" wrapText="1"/>
      <protection hidden="1"/>
    </xf>
    <xf numFmtId="0" fontId="2" fillId="0" borderId="0" xfId="0" applyFont="1" applyAlignment="1" applyProtection="1">
      <alignment horizontal="center" vertical="center"/>
      <protection hidden="1"/>
    </xf>
    <xf numFmtId="0" fontId="6" fillId="0" borderId="0" xfId="0" applyFont="1" applyAlignment="1" applyProtection="1">
      <alignment horizontal="right" vertical="center" shrinkToFit="1"/>
      <protection hidden="1"/>
    </xf>
    <xf numFmtId="0" fontId="6" fillId="0" borderId="0" xfId="0" applyFont="1" applyProtection="1">
      <alignment vertical="center"/>
      <protection hidden="1"/>
    </xf>
    <xf numFmtId="0" fontId="7" fillId="0" borderId="0" xfId="0" applyFont="1" applyProtection="1">
      <alignment vertical="center"/>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5" fillId="0" borderId="0" xfId="0" applyFont="1" applyAlignment="1" applyProtection="1">
      <alignment horizontal="right" vertical="center"/>
      <protection locked="0"/>
    </xf>
    <xf numFmtId="0" fontId="9" fillId="0" borderId="0" xfId="0" applyFont="1" applyAlignment="1" applyProtection="1">
      <alignment horizontal="right" vertical="center"/>
      <protection hidden="1"/>
    </xf>
    <xf numFmtId="0" fontId="10" fillId="0" borderId="0" xfId="0" applyFont="1" applyProtection="1">
      <alignment vertical="center"/>
      <protection hidden="1"/>
    </xf>
    <xf numFmtId="0" fontId="14" fillId="0" borderId="3" xfId="0" applyFont="1" applyFill="1" applyBorder="1" applyAlignment="1" applyProtection="1">
      <alignment vertical="center" shrinkToFit="1"/>
      <protection locked="0"/>
    </xf>
    <xf numFmtId="38" fontId="10" fillId="0" borderId="3" xfId="1" applyFont="1" applyFill="1" applyBorder="1" applyAlignment="1" applyProtection="1">
      <alignment horizontal="center" vertical="center" shrinkToFit="1"/>
      <protection hidden="1"/>
    </xf>
    <xf numFmtId="38" fontId="10" fillId="0" borderId="4" xfId="1" applyFont="1" applyFill="1" applyBorder="1" applyAlignment="1" applyProtection="1">
      <alignment horizontal="left" vertical="center" shrinkToFit="1"/>
      <protection hidden="1"/>
    </xf>
    <xf numFmtId="0" fontId="14" fillId="0" borderId="0" xfId="0"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hidden="1"/>
    </xf>
    <xf numFmtId="176" fontId="10" fillId="0" borderId="11" xfId="1" applyNumberFormat="1" applyFont="1" applyFill="1" applyBorder="1" applyAlignment="1" applyProtection="1">
      <alignment horizontal="left" vertical="center" shrinkToFit="1"/>
      <protection hidden="1"/>
    </xf>
    <xf numFmtId="0" fontId="14" fillId="0" borderId="0" xfId="0" applyFont="1" applyBorder="1" applyAlignment="1" applyProtection="1">
      <alignment vertical="center" shrinkToFit="1"/>
      <protection locked="0"/>
    </xf>
    <xf numFmtId="0" fontId="9" fillId="0" borderId="15" xfId="0" applyFont="1" applyFill="1" applyBorder="1" applyAlignment="1" applyProtection="1">
      <alignment horizontal="left" vertical="center" shrinkToFit="1"/>
      <protection hidden="1"/>
    </xf>
    <xf numFmtId="0" fontId="14" fillId="0" borderId="15" xfId="0" applyFont="1" applyFill="1" applyBorder="1" applyAlignment="1" applyProtection="1">
      <alignment vertical="center" shrinkToFit="1"/>
      <protection locked="0"/>
    </xf>
    <xf numFmtId="0" fontId="14" fillId="0" borderId="15" xfId="0" applyFont="1" applyBorder="1" applyAlignment="1" applyProtection="1">
      <alignment vertical="center" shrinkToFit="1"/>
      <protection locked="0"/>
    </xf>
    <xf numFmtId="0" fontId="14" fillId="0" borderId="2" xfId="0" applyFont="1" applyFill="1" applyBorder="1" applyAlignment="1" applyProtection="1">
      <alignment vertical="center" shrinkToFit="1"/>
      <protection locked="0"/>
    </xf>
    <xf numFmtId="0" fontId="14" fillId="0" borderId="4" xfId="0" applyFont="1" applyFill="1" applyBorder="1" applyAlignment="1" applyProtection="1">
      <alignment vertical="center" shrinkToFit="1"/>
      <protection locked="0"/>
    </xf>
    <xf numFmtId="38" fontId="10" fillId="0" borderId="16" xfId="1" applyFont="1" applyFill="1" applyBorder="1" applyAlignment="1" applyProtection="1">
      <alignment horizontal="center" vertical="center" shrinkToFit="1"/>
      <protection hidden="1"/>
    </xf>
    <xf numFmtId="38" fontId="10" fillId="0" borderId="17" xfId="1" applyFont="1" applyFill="1" applyBorder="1" applyAlignment="1" applyProtection="1">
      <alignment horizontal="left" vertical="center" shrinkToFit="1"/>
      <protection hidden="1"/>
    </xf>
    <xf numFmtId="0" fontId="14" fillId="0" borderId="10" xfId="0" applyFont="1" applyFill="1" applyBorder="1" applyAlignment="1" applyProtection="1">
      <alignment vertical="center" shrinkToFit="1"/>
      <protection locked="0"/>
    </xf>
    <xf numFmtId="0" fontId="14" fillId="0" borderId="11" xfId="0" applyFont="1" applyFill="1" applyBorder="1" applyAlignment="1" applyProtection="1">
      <alignment vertical="center" shrinkToFit="1"/>
      <protection locked="0"/>
    </xf>
    <xf numFmtId="176" fontId="10" fillId="0" borderId="17" xfId="1" applyNumberFormat="1" applyFont="1" applyFill="1" applyBorder="1" applyAlignment="1" applyProtection="1">
      <alignment horizontal="left" vertical="center" shrinkToFit="1"/>
      <protection hidden="1"/>
    </xf>
    <xf numFmtId="0" fontId="14" fillId="0" borderId="11" xfId="0" applyFont="1" applyBorder="1" applyAlignment="1" applyProtection="1">
      <alignment vertical="center" shrinkToFit="1"/>
      <protection locked="0"/>
    </xf>
    <xf numFmtId="0" fontId="9" fillId="0" borderId="13" xfId="0" applyFont="1" applyFill="1" applyBorder="1" applyAlignment="1" applyProtection="1">
      <alignment horizontal="left" vertical="center" shrinkToFit="1"/>
      <protection hidden="1"/>
    </xf>
    <xf numFmtId="0" fontId="9" fillId="0" borderId="14" xfId="0" applyFont="1" applyFill="1" applyBorder="1" applyAlignment="1" applyProtection="1">
      <alignment horizontal="left" vertical="center" shrinkToFit="1"/>
      <protection hidden="1"/>
    </xf>
    <xf numFmtId="0" fontId="14" fillId="0" borderId="13" xfId="0" applyFont="1" applyFill="1" applyBorder="1" applyAlignment="1" applyProtection="1">
      <alignment vertical="center" shrinkToFit="1"/>
      <protection locked="0"/>
    </xf>
    <xf numFmtId="0" fontId="14" fillId="0" borderId="14" xfId="0" applyFont="1" applyFill="1" applyBorder="1" applyAlignment="1" applyProtection="1">
      <alignment vertical="center" shrinkToFit="1"/>
      <protection locked="0"/>
    </xf>
    <xf numFmtId="0" fontId="14" fillId="0" borderId="14" xfId="0" applyFont="1" applyBorder="1" applyAlignment="1" applyProtection="1">
      <alignment vertical="center" shrinkToFit="1"/>
      <protection locked="0"/>
    </xf>
    <xf numFmtId="38" fontId="10" fillId="0" borderId="16" xfId="1" applyFont="1" applyFill="1" applyBorder="1" applyAlignment="1" applyProtection="1">
      <alignment horizontal="center" vertical="center" shrinkToFit="1"/>
      <protection hidden="1"/>
    </xf>
    <xf numFmtId="0" fontId="14" fillId="0" borderId="4" xfId="0" applyFont="1" applyBorder="1" applyAlignment="1" applyProtection="1">
      <alignment vertical="center" shrinkToFit="1"/>
      <protection locked="0"/>
    </xf>
    <xf numFmtId="0" fontId="14" fillId="0" borderId="11" xfId="0" applyFont="1" applyFill="1" applyBorder="1" applyAlignment="1" applyProtection="1">
      <alignment horizontal="left" vertical="center" shrinkToFit="1"/>
      <protection locked="0"/>
    </xf>
    <xf numFmtId="0" fontId="14" fillId="0" borderId="10"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0" fontId="14" fillId="0" borderId="2" xfId="0" applyFont="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0" fontId="2" fillId="0" borderId="0" xfId="0" applyFont="1" applyAlignment="1" applyProtection="1">
      <alignment vertical="center" textRotation="255"/>
      <protection locked="0"/>
    </xf>
    <xf numFmtId="0" fontId="15" fillId="0" borderId="0" xfId="0" applyFont="1" applyAlignment="1">
      <alignment horizontal="justify" vertical="center"/>
    </xf>
    <xf numFmtId="0" fontId="2" fillId="0" borderId="0" xfId="0" applyFont="1" applyAlignment="1" applyProtection="1">
      <alignment vertical="center" textRotation="255"/>
      <protection hidden="1"/>
    </xf>
    <xf numFmtId="0" fontId="10" fillId="0" borderId="1" xfId="0" applyFont="1" applyBorder="1" applyAlignment="1" applyProtection="1">
      <alignment horizontal="center" vertical="center" shrinkToFit="1"/>
      <protection hidden="1"/>
    </xf>
    <xf numFmtId="0" fontId="10" fillId="0" borderId="6" xfId="0" applyFont="1" applyBorder="1" applyAlignment="1" applyProtection="1">
      <alignment horizontal="center" vertical="center" shrinkToFit="1"/>
      <protection hidden="1"/>
    </xf>
    <xf numFmtId="0" fontId="10" fillId="0" borderId="12"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9" xfId="0" applyFont="1" applyBorder="1" applyAlignment="1" applyProtection="1">
      <alignment horizontal="center" vertical="center" shrinkToFit="1"/>
      <protection hidden="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0" fillId="0" borderId="5" xfId="0" applyFont="1" applyBorder="1" applyAlignment="1" applyProtection="1">
      <alignment horizontal="center" vertical="center" shrinkToFit="1"/>
      <protection hidden="1"/>
    </xf>
    <xf numFmtId="0" fontId="9" fillId="0" borderId="6" xfId="0" applyFont="1" applyBorder="1" applyAlignment="1" applyProtection="1">
      <alignment horizontal="center" vertical="center" shrinkToFit="1"/>
      <protection hidden="1"/>
    </xf>
    <xf numFmtId="0" fontId="9" fillId="0" borderId="12"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textRotation="255" shrinkToFit="1"/>
      <protection hidden="1"/>
    </xf>
    <xf numFmtId="0" fontId="7" fillId="0" borderId="12" xfId="0" applyFont="1" applyBorder="1" applyAlignment="1" applyProtection="1">
      <alignment horizontal="center" vertical="center" textRotation="255" shrinkToFit="1"/>
      <protection hidden="1"/>
    </xf>
    <xf numFmtId="0" fontId="9" fillId="0" borderId="10" xfId="0" applyFont="1" applyBorder="1" applyAlignment="1" applyProtection="1">
      <alignment horizontal="center" vertical="center" shrinkToFit="1"/>
      <protection hidden="1"/>
    </xf>
    <xf numFmtId="0" fontId="9" fillId="0" borderId="11" xfId="0" applyFont="1" applyBorder="1" applyAlignment="1" applyProtection="1">
      <alignment horizontal="center" vertical="center" shrinkToFit="1"/>
      <protection hidden="1"/>
    </xf>
    <xf numFmtId="0" fontId="9" fillId="0" borderId="13"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wrapText="1" shrinkToFit="1"/>
      <protection hidden="1"/>
    </xf>
    <xf numFmtId="0" fontId="7" fillId="0" borderId="0" xfId="0" applyFont="1" applyBorder="1" applyAlignment="1" applyProtection="1">
      <alignment horizontal="center" vertical="center" wrapText="1" shrinkToFit="1"/>
      <protection hidden="1"/>
    </xf>
    <xf numFmtId="0" fontId="7" fillId="0" borderId="11" xfId="0" applyFont="1" applyBorder="1" applyAlignment="1" applyProtection="1">
      <alignment horizontal="center" vertical="center" wrapText="1" shrinkToFit="1"/>
      <protection hidden="1"/>
    </xf>
    <xf numFmtId="0" fontId="7" fillId="0" borderId="13" xfId="0" applyFont="1" applyBorder="1" applyAlignment="1" applyProtection="1">
      <alignment horizontal="center" vertical="center" wrapText="1" shrinkToFit="1"/>
      <protection hidden="1"/>
    </xf>
    <xf numFmtId="0" fontId="7" fillId="0" borderId="15" xfId="0" applyFont="1" applyBorder="1" applyAlignment="1" applyProtection="1">
      <alignment horizontal="center" vertical="center" wrapText="1" shrinkToFit="1"/>
      <protection hidden="1"/>
    </xf>
    <xf numFmtId="0" fontId="7" fillId="0" borderId="14" xfId="0" applyFont="1" applyBorder="1" applyAlignment="1" applyProtection="1">
      <alignment horizontal="center" vertical="center" wrapText="1" shrinkToFit="1"/>
      <protection hidden="1"/>
    </xf>
    <xf numFmtId="0" fontId="7" fillId="0" borderId="1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13" fillId="0" borderId="2" xfId="0" applyFont="1" applyFill="1" applyBorder="1" applyAlignment="1" applyProtection="1">
      <alignment horizontal="center" vertical="center" shrinkToFit="1"/>
      <protection hidden="1"/>
    </xf>
    <xf numFmtId="0" fontId="13" fillId="0" borderId="10" xfId="0" applyFont="1" applyFill="1" applyBorder="1" applyAlignment="1" applyProtection="1">
      <alignment horizontal="center" vertical="center" shrinkToFit="1"/>
      <protection hidden="1"/>
    </xf>
    <xf numFmtId="0" fontId="13" fillId="0" borderId="13" xfId="0" applyFont="1" applyFill="1" applyBorder="1" applyAlignment="1" applyProtection="1">
      <alignment horizontal="center" vertical="center" shrinkToFit="1"/>
      <protection hidden="1"/>
    </xf>
    <xf numFmtId="0" fontId="4" fillId="0" borderId="3" xfId="0" applyFont="1" applyFill="1" applyBorder="1" applyAlignment="1" applyProtection="1">
      <alignment horizontal="center" vertical="center" textRotation="255" shrinkToFit="1"/>
      <protection hidden="1"/>
    </xf>
    <xf numFmtId="0" fontId="4" fillId="0" borderId="0" xfId="0" applyFont="1" applyFill="1" applyBorder="1" applyAlignment="1" applyProtection="1">
      <alignment horizontal="center" vertical="center" textRotation="255" shrinkToFit="1"/>
      <protection hidden="1"/>
    </xf>
    <xf numFmtId="0" fontId="4" fillId="0" borderId="15" xfId="0" applyFont="1" applyFill="1" applyBorder="1" applyAlignment="1" applyProtection="1">
      <alignment horizontal="center" vertical="center" textRotation="255" shrinkToFit="1"/>
      <protection hidden="1"/>
    </xf>
    <xf numFmtId="0" fontId="9" fillId="0" borderId="3" xfId="0" applyFont="1" applyFill="1" applyBorder="1" applyAlignment="1" applyProtection="1">
      <alignment horizontal="left" vertical="center" shrinkToFit="1"/>
      <protection hidden="1"/>
    </xf>
    <xf numFmtId="0" fontId="2" fillId="0" borderId="0" xfId="0" applyFont="1" applyAlignment="1" applyProtection="1">
      <alignment horizontal="center" vertical="center" wrapText="1"/>
      <protection hidden="1"/>
    </xf>
    <xf numFmtId="0" fontId="9" fillId="0" borderId="0" xfId="0" applyFont="1" applyFill="1" applyBorder="1" applyAlignment="1" applyProtection="1">
      <alignment horizontal="left" vertical="center" shrinkToFit="1"/>
      <protection hidden="1"/>
    </xf>
    <xf numFmtId="38" fontId="10" fillId="0" borderId="15" xfId="1" applyFont="1" applyFill="1" applyBorder="1" applyAlignment="1" applyProtection="1">
      <alignment horizontal="center" vertical="center" shrinkToFit="1"/>
      <protection hidden="1"/>
    </xf>
    <xf numFmtId="38" fontId="10" fillId="0" borderId="14" xfId="1" applyFont="1" applyFill="1" applyBorder="1" applyAlignment="1" applyProtection="1">
      <alignment horizontal="center" vertical="center" shrinkToFit="1"/>
      <protection hidden="1"/>
    </xf>
    <xf numFmtId="38" fontId="10" fillId="0" borderId="16" xfId="1" applyFont="1" applyFill="1" applyBorder="1" applyAlignment="1" applyProtection="1">
      <alignment horizontal="center" vertical="center" shrinkToFit="1"/>
      <protection hidden="1"/>
    </xf>
    <xf numFmtId="38" fontId="10" fillId="0" borderId="17" xfId="1" applyFont="1" applyFill="1" applyBorder="1" applyAlignment="1" applyProtection="1">
      <alignment horizontal="center" vertical="center" shrinkToFit="1"/>
      <protection hidden="1"/>
    </xf>
    <xf numFmtId="0" fontId="4" fillId="0" borderId="5" xfId="0" applyFont="1" applyBorder="1" applyAlignment="1" applyProtection="1">
      <alignment horizontal="center" vertical="center"/>
      <protection hidden="1"/>
    </xf>
    <xf numFmtId="0" fontId="13" fillId="0" borderId="1" xfId="0" applyFont="1" applyFill="1" applyBorder="1" applyAlignment="1" applyProtection="1">
      <alignment horizontal="center" vertical="center" shrinkToFit="1"/>
      <protection hidden="1"/>
    </xf>
    <xf numFmtId="0" fontId="13" fillId="0" borderId="6" xfId="0" applyFont="1" applyFill="1" applyBorder="1" applyAlignment="1" applyProtection="1">
      <alignment horizontal="center" vertical="center" shrinkToFit="1"/>
      <protection hidden="1"/>
    </xf>
    <xf numFmtId="0" fontId="13" fillId="0" borderId="12" xfId="0" applyFont="1" applyFill="1" applyBorder="1" applyAlignment="1" applyProtection="1">
      <alignment horizontal="center" vertical="center" shrinkToFit="1"/>
      <protection hidden="1"/>
    </xf>
    <xf numFmtId="0" fontId="4" fillId="0" borderId="1" xfId="0" applyFont="1" applyFill="1" applyBorder="1" applyAlignment="1" applyProtection="1">
      <alignment horizontal="center" vertical="center" textRotation="255" shrinkToFit="1"/>
      <protection hidden="1"/>
    </xf>
    <xf numFmtId="0" fontId="4" fillId="0" borderId="6" xfId="0" applyFont="1" applyFill="1" applyBorder="1" applyAlignment="1" applyProtection="1">
      <alignment horizontal="center" vertical="center" textRotation="255" shrinkToFit="1"/>
      <protection hidden="1"/>
    </xf>
    <xf numFmtId="0" fontId="4" fillId="0" borderId="12" xfId="0" applyFont="1" applyFill="1" applyBorder="1" applyAlignment="1" applyProtection="1">
      <alignment horizontal="center" vertical="center" textRotation="255" shrinkToFit="1"/>
      <protection hidden="1"/>
    </xf>
    <xf numFmtId="0" fontId="9" fillId="0" borderId="2" xfId="0" applyFont="1" applyFill="1" applyBorder="1" applyAlignment="1" applyProtection="1">
      <alignment horizontal="left" vertical="center" shrinkToFit="1"/>
      <protection hidden="1"/>
    </xf>
    <xf numFmtId="0" fontId="9" fillId="0" borderId="4" xfId="0" applyFont="1" applyFill="1" applyBorder="1" applyAlignment="1" applyProtection="1">
      <alignment horizontal="left" vertical="center" shrinkToFit="1"/>
      <protection hidden="1"/>
    </xf>
    <xf numFmtId="0" fontId="9" fillId="0" borderId="10" xfId="0" applyFont="1" applyFill="1" applyBorder="1" applyAlignment="1" applyProtection="1">
      <alignment horizontal="left" vertical="center" shrinkToFit="1"/>
      <protection hidden="1"/>
    </xf>
    <xf numFmtId="0" fontId="9" fillId="0" borderId="11" xfId="0" applyFont="1" applyFill="1" applyBorder="1" applyAlignment="1" applyProtection="1">
      <alignment horizontal="left" vertical="center" shrinkToFit="1"/>
      <protection hidden="1"/>
    </xf>
    <xf numFmtId="38" fontId="10" fillId="0" borderId="5" xfId="1" applyFont="1" applyFill="1" applyBorder="1" applyAlignment="1" applyProtection="1">
      <alignment horizontal="center" vertical="center" shrinkToFit="1"/>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13.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14</xdr:col>
      <xdr:colOff>649241</xdr:colOff>
      <xdr:row>109</xdr:row>
      <xdr:rowOff>31073</xdr:rowOff>
    </xdr:from>
    <xdr:to>
      <xdr:col>16</xdr:col>
      <xdr:colOff>69140</xdr:colOff>
      <xdr:row>112</xdr:row>
      <xdr:rowOff>190499</xdr:rowOff>
    </xdr:to>
    <xdr:pic>
      <xdr:nvPicPr>
        <xdr:cNvPr id="2" name="図 1" descr="3_03_12">
          <a:extLst>
            <a:ext uri="{FF2B5EF4-FFF2-40B4-BE49-F238E27FC236}">
              <a16:creationId xmlns:a16="http://schemas.microsoft.com/office/drawing/2014/main" xmlns=""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84016" y="16280723"/>
          <a:ext cx="1105824" cy="759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47625</xdr:colOff>
      <xdr:row>109</xdr:row>
      <xdr:rowOff>11908</xdr:rowOff>
    </xdr:from>
    <xdr:ext cx="8370093" cy="1016000"/>
    <xdr:sp macro="" textlink="">
      <xdr:nvSpPr>
        <xdr:cNvPr id="3" name="テキスト ボックス 2">
          <a:extLst>
            <a:ext uri="{FF2B5EF4-FFF2-40B4-BE49-F238E27FC236}">
              <a16:creationId xmlns:a16="http://schemas.microsoft.com/office/drawing/2014/main" xmlns="" id="{00000000-0008-0000-1200-000004000000}"/>
            </a:ext>
          </a:extLst>
        </xdr:cNvPr>
        <xdr:cNvSpPr txBox="1"/>
      </xdr:nvSpPr>
      <xdr:spPr>
        <a:xfrm>
          <a:off x="47625" y="16261558"/>
          <a:ext cx="8370093" cy="1016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t>※</a:t>
          </a:r>
          <a:r>
            <a:rPr kumimoji="1" lang="ja-JP" altLang="en-US" sz="1400"/>
            <a:t>　都合により献立の内容を一部変更する場合があります。</a:t>
          </a:r>
        </a:p>
        <a:p>
          <a:r>
            <a:rPr kumimoji="1" lang="en-US" altLang="ja-JP" sz="1400"/>
            <a:t>※</a:t>
          </a:r>
          <a:r>
            <a:rPr kumimoji="1" lang="ja-JP" altLang="en-US" sz="1400"/>
            <a:t>　主な食材料名は、食品の栄養的な働きにより、赤、黄、緑のグループに分けて記載してあります。　</a:t>
          </a:r>
          <a:endParaRPr kumimoji="1" lang="en-US" altLang="ja-JP" sz="1400"/>
        </a:p>
        <a:p>
          <a:r>
            <a:rPr kumimoji="1" lang="ja-JP" altLang="en-US" sz="1400">
              <a:latin typeface="HGP創英角ﾎﾟｯﾌﾟ体" pitchFamily="50" charset="-128"/>
              <a:ea typeface="HGP創英角ﾎﾟｯﾌﾟ体" pitchFamily="50" charset="-128"/>
            </a:rPr>
            <a:t>●は、野々市市の地場産物を使用する予定です。</a:t>
          </a:r>
          <a:endParaRPr kumimoji="1" lang="ja-JP" altLang="en-US" sz="1400"/>
        </a:p>
      </xdr:txBody>
    </xdr:sp>
    <xdr:clientData/>
  </xdr:oneCellAnchor>
  <xdr:twoCellAnchor>
    <xdr:from>
      <xdr:col>9</xdr:col>
      <xdr:colOff>631031</xdr:colOff>
      <xdr:row>113</xdr:row>
      <xdr:rowOff>11906</xdr:rowOff>
    </xdr:from>
    <xdr:to>
      <xdr:col>17</xdr:col>
      <xdr:colOff>63501</xdr:colOff>
      <xdr:row>129</xdr:row>
      <xdr:rowOff>130969</xdr:rowOff>
    </xdr:to>
    <xdr:grpSp>
      <xdr:nvGrpSpPr>
        <xdr:cNvPr id="4" name="グループ化 3"/>
        <xdr:cNvGrpSpPr/>
      </xdr:nvGrpSpPr>
      <xdr:grpSpPr>
        <a:xfrm>
          <a:off x="8131969" y="16728281"/>
          <a:ext cx="5433220" cy="3357563"/>
          <a:chOff x="104775" y="13515975"/>
          <a:chExt cx="5524500" cy="2952750"/>
        </a:xfrm>
      </xdr:grpSpPr>
      <xdr:pic>
        <xdr:nvPicPr>
          <xdr:cNvPr id="5" name="図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3620750"/>
            <a:ext cx="5143500" cy="28479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テキスト ボックス 2"/>
          <xdr:cNvSpPr txBox="1">
            <a:spLocks noChangeArrowheads="1"/>
          </xdr:cNvSpPr>
        </xdr:nvSpPr>
        <xdr:spPr bwMode="auto">
          <a:xfrm>
            <a:off x="274262" y="14173200"/>
            <a:ext cx="4709343" cy="22193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①適切な栄養の摂取による健康の保持増進を図ること。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②日常生活における食事について正しい理解を深め、健全な食生活を営むことができる判断力を培い、及び望ましい食習慣を養うこと。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③学校生活を豊かにし、明るい社交性及び協同の精神を養うこと。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④食生活が自然の恩恵の上に成り立つものであることについての理解を深め、生命及び自然を尊重する精神並びに環境の保全に寄与する態度を養うこと。</a:t>
            </a:r>
            <a:endParaRPr lang="ja-JP" altLang="en-US" sz="1100" b="0" i="0" u="none" strike="noStrike" baseline="0">
              <a:solidFill>
                <a:srgbClr val="000000"/>
              </a:solidFill>
              <a:latin typeface="Century"/>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⑤食生活が食にかかわる人々の様々な活動に支えられていることについての理解を深め、勤労を重んずる態度を養うこと。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⑥我が国や各地域の優れた伝統的な食文化についての理解を深めること。</a:t>
            </a:r>
            <a:endParaRPr lang="ja-JP" altLang="en-US" sz="1100" b="0" i="0" u="none" strike="noStrike" baseline="0">
              <a:solidFill>
                <a:srgbClr val="000000"/>
              </a:solidFill>
              <a:latin typeface="Century"/>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⑦食料の生産、流通及び消費について、正しい理解に導くこと</a:t>
            </a:r>
            <a:r>
              <a:rPr lang="ja-JP" altLang="en-US" sz="1050" b="0" i="0" u="none" strike="noStrike" baseline="0">
                <a:solidFill>
                  <a:srgbClr val="000000"/>
                </a:solidFill>
                <a:latin typeface="HG丸ｺﾞｼｯｸM-PRO"/>
                <a:ea typeface="HG丸ｺﾞｼｯｸM-PRO"/>
              </a:rPr>
              <a:t>。</a:t>
            </a:r>
          </a:p>
        </xdr:txBody>
      </xdr:sp>
      <xdr:sp macro="" textlink="">
        <xdr:nvSpPr>
          <xdr:cNvPr id="7" name="テキスト ボックス 3"/>
          <xdr:cNvSpPr txBox="1">
            <a:spLocks noChangeArrowheads="1"/>
          </xdr:cNvSpPr>
        </xdr:nvSpPr>
        <xdr:spPr bwMode="auto">
          <a:xfrm>
            <a:off x="1781175" y="13725525"/>
            <a:ext cx="22002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800" b="1" i="0" u="none" strike="noStrike" baseline="0">
                <a:solidFill>
                  <a:srgbClr val="000000"/>
                </a:solidFill>
                <a:latin typeface="HG丸ｺﾞｼｯｸM-PRO"/>
                <a:ea typeface="HG丸ｺﾞｼｯｸM-PRO"/>
              </a:rPr>
              <a:t>学校給食の目標</a:t>
            </a:r>
          </a:p>
        </xdr:txBody>
      </xdr:sp>
      <xdr:pic>
        <xdr:nvPicPr>
          <xdr:cNvPr id="8" name="図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13515975"/>
            <a:ext cx="723900" cy="476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62425" y="13544550"/>
            <a:ext cx="685800" cy="4476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テキスト ボックス 6"/>
          <xdr:cNvSpPr txBox="1">
            <a:spLocks noChangeArrowheads="1"/>
          </xdr:cNvSpPr>
        </xdr:nvSpPr>
        <xdr:spPr bwMode="auto">
          <a:xfrm>
            <a:off x="3867150" y="16221075"/>
            <a:ext cx="1762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資料 「学校給食法」</a:t>
            </a:r>
            <a:endParaRPr lang="ja-JP" altLang="en-US" sz="105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p>
        </xdr:txBody>
      </xdr:sp>
    </xdr:grpSp>
    <xdr:clientData/>
  </xdr:twoCellAnchor>
  <xdr:twoCellAnchor>
    <xdr:from>
      <xdr:col>4</xdr:col>
      <xdr:colOff>345282</xdr:colOff>
      <xdr:row>115</xdr:row>
      <xdr:rowOff>59531</xdr:rowOff>
    </xdr:from>
    <xdr:to>
      <xdr:col>5</xdr:col>
      <xdr:colOff>1212057</xdr:colOff>
      <xdr:row>124</xdr:row>
      <xdr:rowOff>88106</xdr:rowOff>
    </xdr:to>
    <xdr:pic>
      <xdr:nvPicPr>
        <xdr:cNvPr id="11" name="図 93" descr="K02-1c-mokuhyou"/>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7957" y="17509331"/>
          <a:ext cx="221932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1159668</xdr:colOff>
      <xdr:row>117</xdr:row>
      <xdr:rowOff>26194</xdr:rowOff>
    </xdr:from>
    <xdr:to>
      <xdr:col>9</xdr:col>
      <xdr:colOff>523874</xdr:colOff>
      <xdr:row>124</xdr:row>
      <xdr:rowOff>142875</xdr:rowOff>
    </xdr:to>
    <xdr:sp macro="" textlink="">
      <xdr:nvSpPr>
        <xdr:cNvPr id="12" name="AutoShape 4"/>
        <xdr:cNvSpPr>
          <a:spLocks noChangeArrowheads="1"/>
        </xdr:cNvSpPr>
      </xdr:nvSpPr>
      <xdr:spPr bwMode="auto">
        <a:xfrm>
          <a:off x="4864893" y="17876044"/>
          <a:ext cx="3145631" cy="1516856"/>
        </a:xfrm>
        <a:prstGeom prst="wedgeRoundRectCallout">
          <a:avLst>
            <a:gd name="adj1" fmla="val -62386"/>
            <a:gd name="adj2" fmla="val 4509"/>
            <a:gd name="adj3" fmla="val 16667"/>
          </a:avLst>
        </a:prstGeom>
        <a:solidFill>
          <a:srgbClr val="FFC000"/>
        </a:solidFill>
        <a:ln w="28575">
          <a:solidFill>
            <a:srgbClr val="0070C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S創英角ﾎﾟｯﾌﾟ体"/>
              <a:ea typeface="HGS創英角ﾎﾟｯﾌﾟ体"/>
            </a:rPr>
            <a:t>食品は産地や原材料、品質・価格などを確認し、安全安心なものを選定しています。</a:t>
          </a:r>
          <a:endParaRPr lang="ja-JP" altLang="en-US" sz="1050" b="0" i="0" u="none" strike="noStrike" baseline="0">
            <a:solidFill>
              <a:schemeClr val="tx1"/>
            </a:solidFill>
            <a:latin typeface="Century"/>
            <a:ea typeface="HGS創英角ﾎﾟｯﾌﾟ体"/>
          </a:endParaRPr>
        </a:p>
        <a:p>
          <a:pPr algn="l" rtl="0">
            <a:defRPr sz="1000"/>
          </a:pPr>
          <a:r>
            <a:rPr lang="ja-JP" altLang="en-US" sz="1200" b="0" i="0" u="none" strike="noStrike" baseline="0">
              <a:solidFill>
                <a:schemeClr val="tx1"/>
              </a:solidFill>
              <a:latin typeface="HGS創英角ﾎﾟｯﾌﾟ体"/>
              <a:ea typeface="HGS創英角ﾎﾟｯﾌﾟ体"/>
            </a:rPr>
            <a:t>　また、徹底した温度管理・衛生管理に基づいた調理を行っています。</a:t>
          </a:r>
        </a:p>
      </xdr:txBody>
    </xdr:sp>
    <xdr:clientData/>
  </xdr:twoCellAnchor>
  <xdr:twoCellAnchor>
    <xdr:from>
      <xdr:col>0</xdr:col>
      <xdr:colOff>154781</xdr:colOff>
      <xdr:row>120</xdr:row>
      <xdr:rowOff>52387</xdr:rowOff>
    </xdr:from>
    <xdr:to>
      <xdr:col>4</xdr:col>
      <xdr:colOff>321468</xdr:colOff>
      <xdr:row>124</xdr:row>
      <xdr:rowOff>130968</xdr:rowOff>
    </xdr:to>
    <xdr:sp macro="" textlink="">
      <xdr:nvSpPr>
        <xdr:cNvPr id="13" name="AutoShape 3"/>
        <xdr:cNvSpPr>
          <a:spLocks noChangeArrowheads="1"/>
        </xdr:cNvSpPr>
      </xdr:nvSpPr>
      <xdr:spPr bwMode="auto">
        <a:xfrm>
          <a:off x="154781" y="18502312"/>
          <a:ext cx="2519362" cy="878681"/>
        </a:xfrm>
        <a:prstGeom prst="wedgeRoundRectCallout">
          <a:avLst>
            <a:gd name="adj1" fmla="val 61810"/>
            <a:gd name="adj2" fmla="val -30273"/>
            <a:gd name="adj3" fmla="val 16667"/>
          </a:avLst>
        </a:prstGeom>
        <a:solidFill>
          <a:srgbClr val="FFFF00"/>
        </a:solidFill>
        <a:ln w="28575">
          <a:solidFill>
            <a:srgbClr val="FFC000"/>
          </a:solidFill>
          <a:miter lim="800000"/>
          <a:headEnd/>
          <a:tailEnd/>
        </a:ln>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S創英角ﾎﾟｯﾌﾟ体"/>
              <a:ea typeface="HGS創英角ﾎﾟｯﾌﾟ体"/>
            </a:rPr>
            <a:t>野々市産コシヒカリを使用した米飯給食を原則週５日実施します。</a:t>
          </a:r>
          <a:endParaRPr lang="ja-JP" altLang="en-US" sz="1050" b="0" i="0" u="none" strike="noStrike" baseline="0">
            <a:solidFill>
              <a:srgbClr val="000000"/>
            </a:solidFill>
            <a:latin typeface="Century"/>
            <a:ea typeface="HGS創英角ﾎﾟｯﾌﾟ体"/>
          </a:endParaRPr>
        </a:p>
        <a:p>
          <a:pPr algn="l" rtl="0">
            <a:lnSpc>
              <a:spcPts val="1300"/>
            </a:lnSpc>
            <a:defRPr sz="1000"/>
          </a:pPr>
          <a:r>
            <a:rPr lang="ja-JP" altLang="en-US" sz="1200" b="0" i="0" u="none" strike="noStrike" baseline="0">
              <a:solidFill>
                <a:srgbClr val="000000"/>
              </a:solidFill>
              <a:latin typeface="HGS創英角ﾎﾟｯﾌﾟ体"/>
              <a:ea typeface="HGS創英角ﾎﾟｯﾌﾟ体"/>
            </a:rPr>
            <a:t> </a:t>
          </a:r>
        </a:p>
      </xdr:txBody>
    </xdr:sp>
    <xdr:clientData/>
  </xdr:twoCellAnchor>
  <xdr:twoCellAnchor>
    <xdr:from>
      <xdr:col>0</xdr:col>
      <xdr:colOff>142874</xdr:colOff>
      <xdr:row>115</xdr:row>
      <xdr:rowOff>61912</xdr:rowOff>
    </xdr:from>
    <xdr:to>
      <xdr:col>4</xdr:col>
      <xdr:colOff>464343</xdr:colOff>
      <xdr:row>119</xdr:row>
      <xdr:rowOff>150018</xdr:rowOff>
    </xdr:to>
    <xdr:sp macro="" textlink="">
      <xdr:nvSpPr>
        <xdr:cNvPr id="14" name="AutoShape 2"/>
        <xdr:cNvSpPr>
          <a:spLocks noChangeArrowheads="1"/>
        </xdr:cNvSpPr>
      </xdr:nvSpPr>
      <xdr:spPr bwMode="auto">
        <a:xfrm>
          <a:off x="142874" y="17511712"/>
          <a:ext cx="2674144" cy="888206"/>
        </a:xfrm>
        <a:prstGeom prst="wedgeRoundRectCallout">
          <a:avLst>
            <a:gd name="adj1" fmla="val 74487"/>
            <a:gd name="adj2" fmla="val 4955"/>
            <a:gd name="adj3" fmla="val 16667"/>
          </a:avLst>
        </a:prstGeom>
        <a:solidFill>
          <a:srgbClr val="FFC000"/>
        </a:solidFill>
        <a:ln w="28575">
          <a:solidFill>
            <a:srgbClr val="0070C0"/>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S創英角ﾎﾟｯﾌﾟ体"/>
              <a:ea typeface="HGS創英角ﾎﾟｯﾌﾟ体"/>
            </a:rPr>
            <a:t>献立によって和洋中の変化をつけています。また、地場産物や行事食、テーマを持った献立を取り入れ実施しています。</a:t>
          </a:r>
        </a:p>
      </xdr:txBody>
    </xdr:sp>
    <xdr:clientData/>
  </xdr:twoCellAnchor>
  <xdr:twoCellAnchor>
    <xdr:from>
      <xdr:col>6</xdr:col>
      <xdr:colOff>7143</xdr:colOff>
      <xdr:row>115</xdr:row>
      <xdr:rowOff>2382</xdr:rowOff>
    </xdr:from>
    <xdr:to>
      <xdr:col>8</xdr:col>
      <xdr:colOff>373856</xdr:colOff>
      <xdr:row>116</xdr:row>
      <xdr:rowOff>90488</xdr:rowOff>
    </xdr:to>
    <xdr:sp macro="" textlink="">
      <xdr:nvSpPr>
        <xdr:cNvPr id="15" name="AutoShape 1"/>
        <xdr:cNvSpPr>
          <a:spLocks noChangeArrowheads="1"/>
        </xdr:cNvSpPr>
      </xdr:nvSpPr>
      <xdr:spPr bwMode="auto">
        <a:xfrm>
          <a:off x="5064918" y="17452182"/>
          <a:ext cx="1985963" cy="288131"/>
        </a:xfrm>
        <a:prstGeom prst="wedgeRoundRectCallout">
          <a:avLst>
            <a:gd name="adj1" fmla="val -62009"/>
            <a:gd name="adj2" fmla="val 28097"/>
            <a:gd name="adj3" fmla="val 16667"/>
          </a:avLst>
        </a:prstGeom>
        <a:solidFill>
          <a:srgbClr val="FFFF00"/>
        </a:solidFill>
        <a:ln w="28575">
          <a:solidFill>
            <a:srgbClr val="FFC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S創英角ﾎﾟｯﾌﾟ体"/>
              <a:ea typeface="HGS創英角ﾎﾟｯﾌﾟ体"/>
            </a:rPr>
            <a:t>牛乳は毎日つきます。</a:t>
          </a:r>
        </a:p>
      </xdr:txBody>
    </xdr:sp>
    <xdr:clientData/>
  </xdr:twoCellAnchor>
  <xdr:oneCellAnchor>
    <xdr:from>
      <xdr:col>5</xdr:col>
      <xdr:colOff>1295592</xdr:colOff>
      <xdr:row>5</xdr:row>
      <xdr:rowOff>134742</xdr:rowOff>
    </xdr:from>
    <xdr:ext cx="2528513" cy="559192"/>
    <xdr:sp macro="" textlink="">
      <xdr:nvSpPr>
        <xdr:cNvPr id="17" name="正方形/長方形 16"/>
        <xdr:cNvSpPr/>
      </xdr:nvSpPr>
      <xdr:spPr>
        <a:xfrm>
          <a:off x="5000817" y="1487292"/>
          <a:ext cx="2528513"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入学式・始業式</a:t>
          </a:r>
        </a:p>
      </xdr:txBody>
    </xdr:sp>
    <xdr:clientData/>
  </xdr:oneCellAnchor>
  <xdr:oneCellAnchor>
    <xdr:from>
      <xdr:col>7</xdr:col>
      <xdr:colOff>467084</xdr:colOff>
      <xdr:row>66</xdr:row>
      <xdr:rowOff>0</xdr:rowOff>
    </xdr:from>
    <xdr:ext cx="1594347" cy="559192"/>
    <xdr:sp macro="" textlink="">
      <xdr:nvSpPr>
        <xdr:cNvPr id="18" name="正方形/長方形 17"/>
        <xdr:cNvSpPr/>
      </xdr:nvSpPr>
      <xdr:spPr>
        <a:xfrm>
          <a:off x="6334484" y="14716125"/>
          <a:ext cx="1594347"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昭和の日</a:t>
          </a:r>
        </a:p>
      </xdr:txBody>
    </xdr:sp>
    <xdr:clientData/>
  </xdr:oneCellAnchor>
  <xdr:oneCellAnchor>
    <xdr:from>
      <xdr:col>7</xdr:col>
      <xdr:colOff>334468</xdr:colOff>
      <xdr:row>70</xdr:row>
      <xdr:rowOff>11906</xdr:rowOff>
    </xdr:from>
    <xdr:ext cx="1954830" cy="559192"/>
    <xdr:sp macro="" textlink="">
      <xdr:nvSpPr>
        <xdr:cNvPr id="19" name="正方形/長方形 18"/>
        <xdr:cNvSpPr/>
      </xdr:nvSpPr>
      <xdr:spPr>
        <a:xfrm>
          <a:off x="6201868" y="15604331"/>
          <a:ext cx="1954830"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国民の休日</a:t>
          </a:r>
        </a:p>
      </xdr:txBody>
    </xdr:sp>
    <xdr:clientData/>
  </xdr:oneCellAnchor>
  <xdr:twoCellAnchor editAs="oneCell">
    <xdr:from>
      <xdr:col>0</xdr:col>
      <xdr:colOff>107156</xdr:colOff>
      <xdr:row>0</xdr:row>
      <xdr:rowOff>47626</xdr:rowOff>
    </xdr:from>
    <xdr:to>
      <xdr:col>4</xdr:col>
      <xdr:colOff>1047749</xdr:colOff>
      <xdr:row>0</xdr:row>
      <xdr:rowOff>631032</xdr:rowOff>
    </xdr:to>
    <xdr:pic>
      <xdr:nvPicPr>
        <xdr:cNvPr id="20" name="図 19" descr="ki021.jpg"/>
        <xdr:cNvPicPr>
          <a:picLocks noChangeAspect="1"/>
        </xdr:cNvPicPr>
      </xdr:nvPicPr>
      <xdr:blipFill rotWithShape="1">
        <a:blip xmlns:r="http://schemas.openxmlformats.org/officeDocument/2006/relationships" r:embed="rId6" cstate="print"/>
        <a:srcRect t="1" r="75698" b="290"/>
        <a:stretch/>
      </xdr:blipFill>
      <xdr:spPr>
        <a:xfrm>
          <a:off x="107156" y="47626"/>
          <a:ext cx="3293268" cy="583406"/>
        </a:xfrm>
        <a:prstGeom prst="rect">
          <a:avLst/>
        </a:prstGeom>
      </xdr:spPr>
    </xdr:pic>
    <xdr:clientData/>
  </xdr:twoCellAnchor>
  <xdr:twoCellAnchor editAs="oneCell">
    <xdr:from>
      <xdr:col>8</xdr:col>
      <xdr:colOff>762000</xdr:colOff>
      <xdr:row>0</xdr:row>
      <xdr:rowOff>71438</xdr:rowOff>
    </xdr:from>
    <xdr:to>
      <xdr:col>13</xdr:col>
      <xdr:colOff>202407</xdr:colOff>
      <xdr:row>1</xdr:row>
      <xdr:rowOff>71437</xdr:rowOff>
    </xdr:to>
    <xdr:pic>
      <xdr:nvPicPr>
        <xdr:cNvPr id="21" name="図 20" descr="ki021.jpg"/>
        <xdr:cNvPicPr>
          <a:picLocks noChangeAspect="1"/>
        </xdr:cNvPicPr>
      </xdr:nvPicPr>
      <xdr:blipFill rotWithShape="1">
        <a:blip xmlns:r="http://schemas.openxmlformats.org/officeDocument/2006/relationships" r:embed="rId6" cstate="print"/>
        <a:srcRect l="62489" t="1" r="11589" b="-13954"/>
        <a:stretch/>
      </xdr:blipFill>
      <xdr:spPr>
        <a:xfrm>
          <a:off x="7453313" y="71438"/>
          <a:ext cx="3488532" cy="666749"/>
        </a:xfrm>
        <a:prstGeom prst="rect">
          <a:avLst/>
        </a:prstGeom>
      </xdr:spPr>
    </xdr:pic>
    <xdr:clientData/>
  </xdr:twoCellAnchor>
  <xdr:twoCellAnchor editAs="oneCell">
    <xdr:from>
      <xdr:col>10</xdr:col>
      <xdr:colOff>488155</xdr:colOff>
      <xdr:row>65</xdr:row>
      <xdr:rowOff>119063</xdr:rowOff>
    </xdr:from>
    <xdr:to>
      <xdr:col>12</xdr:col>
      <xdr:colOff>192377</xdr:colOff>
      <xdr:row>70</xdr:row>
      <xdr:rowOff>-1</xdr:rowOff>
    </xdr:to>
    <xdr:pic>
      <xdr:nvPicPr>
        <xdr:cNvPr id="22" name="Picture 102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98718" y="14311313"/>
          <a:ext cx="1323472" cy="952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452438</xdr:colOff>
      <xdr:row>68</xdr:row>
      <xdr:rowOff>11906</xdr:rowOff>
    </xdr:from>
    <xdr:to>
      <xdr:col>6</xdr:col>
      <xdr:colOff>310823</xdr:colOff>
      <xdr:row>72</xdr:row>
      <xdr:rowOff>113538</xdr:rowOff>
    </xdr:to>
    <xdr:pic>
      <xdr:nvPicPr>
        <xdr:cNvPr id="23" name="図 2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167188" y="14847094"/>
          <a:ext cx="1215698" cy="958882"/>
        </a:xfrm>
        <a:prstGeom prst="rect">
          <a:avLst/>
        </a:prstGeom>
      </xdr:spPr>
    </xdr:pic>
    <xdr:clientData/>
  </xdr:twoCellAnchor>
  <xdr:twoCellAnchor editAs="oneCell">
    <xdr:from>
      <xdr:col>2</xdr:col>
      <xdr:colOff>607219</xdr:colOff>
      <xdr:row>5</xdr:row>
      <xdr:rowOff>47625</xdr:rowOff>
    </xdr:from>
    <xdr:to>
      <xdr:col>5</xdr:col>
      <xdr:colOff>2381</xdr:colOff>
      <xdr:row>8</xdr:row>
      <xdr:rowOff>157543</xdr:rowOff>
    </xdr:to>
    <xdr:pic>
      <xdr:nvPicPr>
        <xdr:cNvPr id="24" name="図 2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73969" y="1400175"/>
          <a:ext cx="2433637" cy="767143"/>
        </a:xfrm>
        <a:prstGeom prst="rect">
          <a:avLst/>
        </a:prstGeom>
      </xdr:spPr>
    </xdr:pic>
    <xdr:clientData/>
  </xdr:twoCellAnchor>
  <xdr:twoCellAnchor editAs="oneCell">
    <xdr:from>
      <xdr:col>11</xdr:col>
      <xdr:colOff>142874</xdr:colOff>
      <xdr:row>5</xdr:row>
      <xdr:rowOff>57149</xdr:rowOff>
    </xdr:from>
    <xdr:to>
      <xdr:col>12</xdr:col>
      <xdr:colOff>95250</xdr:colOff>
      <xdr:row>8</xdr:row>
      <xdr:rowOff>176212</xdr:rowOff>
    </xdr:to>
    <xdr:pic>
      <xdr:nvPicPr>
        <xdr:cNvPr id="25" name="図 2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248774" y="1409699"/>
          <a:ext cx="762001" cy="776288"/>
        </a:xfrm>
        <a:prstGeom prst="rect">
          <a:avLst/>
        </a:prstGeom>
      </xdr:spPr>
    </xdr:pic>
    <xdr:clientData/>
  </xdr:twoCellAnchor>
  <xdr:oneCellAnchor>
    <xdr:from>
      <xdr:col>7</xdr:col>
      <xdr:colOff>571566</xdr:colOff>
      <xdr:row>57</xdr:row>
      <xdr:rowOff>154782</xdr:rowOff>
    </xdr:from>
    <xdr:ext cx="1385380" cy="559192"/>
    <xdr:sp macro="" textlink="">
      <xdr:nvSpPr>
        <xdr:cNvPr id="26" name="正方形/長方形 25"/>
        <xdr:cNvSpPr/>
      </xdr:nvSpPr>
      <xdr:spPr>
        <a:xfrm>
          <a:off x="6453254" y="12632532"/>
          <a:ext cx="1385380"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遠　　足</a:t>
          </a:r>
        </a:p>
      </xdr:txBody>
    </xdr:sp>
    <xdr:clientData/>
  </xdr:oneCellAnchor>
  <xdr:oneCellAnchor>
    <xdr:from>
      <xdr:col>7</xdr:col>
      <xdr:colOff>270715</xdr:colOff>
      <xdr:row>61</xdr:row>
      <xdr:rowOff>107157</xdr:rowOff>
    </xdr:from>
    <xdr:ext cx="1987082" cy="559192"/>
    <xdr:sp macro="" textlink="">
      <xdr:nvSpPr>
        <xdr:cNvPr id="27" name="正方形/長方形 26"/>
        <xdr:cNvSpPr/>
      </xdr:nvSpPr>
      <xdr:spPr>
        <a:xfrm>
          <a:off x="6152403" y="13442157"/>
          <a:ext cx="1987082"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遠足予備日</a:t>
          </a:r>
        </a:p>
      </xdr:txBody>
    </xdr:sp>
    <xdr:clientData/>
  </xdr:oneCellAnchor>
  <xdr:twoCellAnchor editAs="oneCell">
    <xdr:from>
      <xdr:col>4</xdr:col>
      <xdr:colOff>440533</xdr:colOff>
      <xdr:row>57</xdr:row>
      <xdr:rowOff>96364</xdr:rowOff>
    </xdr:from>
    <xdr:to>
      <xdr:col>5</xdr:col>
      <xdr:colOff>857251</xdr:colOff>
      <xdr:row>64</xdr:row>
      <xdr:rowOff>68370</xdr:rowOff>
    </xdr:to>
    <xdr:pic>
      <xdr:nvPicPr>
        <xdr:cNvPr id="28" name="図 27" descr="GB09_24.JPG"/>
        <xdr:cNvPicPr>
          <a:picLocks noChangeAspect="1"/>
        </xdr:cNvPicPr>
      </xdr:nvPicPr>
      <xdr:blipFill>
        <a:blip xmlns:r="http://schemas.openxmlformats.org/officeDocument/2006/relationships" r:embed="rId11" cstate="print"/>
        <a:stretch>
          <a:fillRect/>
        </a:stretch>
      </xdr:blipFill>
      <xdr:spPr>
        <a:xfrm>
          <a:off x="2797971" y="12574114"/>
          <a:ext cx="1774030" cy="1472194"/>
        </a:xfrm>
        <a:prstGeom prst="rect">
          <a:avLst/>
        </a:prstGeom>
      </xdr:spPr>
    </xdr:pic>
    <xdr:clientData/>
  </xdr:twoCellAnchor>
  <xdr:twoCellAnchor>
    <xdr:from>
      <xdr:col>11</xdr:col>
      <xdr:colOff>321469</xdr:colOff>
      <xdr:row>57</xdr:row>
      <xdr:rowOff>60871</xdr:rowOff>
    </xdr:from>
    <xdr:to>
      <xdr:col>12</xdr:col>
      <xdr:colOff>559592</xdr:colOff>
      <xdr:row>63</xdr:row>
      <xdr:rowOff>176065</xdr:rowOff>
    </xdr:to>
    <xdr:grpSp>
      <xdr:nvGrpSpPr>
        <xdr:cNvPr id="35" name="グループ化 34"/>
        <xdr:cNvGrpSpPr/>
      </xdr:nvGrpSpPr>
      <xdr:grpSpPr>
        <a:xfrm>
          <a:off x="9441657" y="12538621"/>
          <a:ext cx="1047748" cy="1401069"/>
          <a:chOff x="10548938" y="12800559"/>
          <a:chExt cx="1047748" cy="1401069"/>
        </a:xfrm>
      </xdr:grpSpPr>
      <xdr:grpSp>
        <xdr:nvGrpSpPr>
          <xdr:cNvPr id="34" name="グループ化 33"/>
          <xdr:cNvGrpSpPr/>
        </xdr:nvGrpSpPr>
        <xdr:grpSpPr>
          <a:xfrm>
            <a:off x="10548938" y="12800559"/>
            <a:ext cx="1047748" cy="1401069"/>
            <a:chOff x="9144002" y="12741029"/>
            <a:chExt cx="1047748" cy="1401069"/>
          </a:xfrm>
        </xdr:grpSpPr>
        <xdr:pic>
          <xdr:nvPicPr>
            <xdr:cNvPr id="29" name="図 1847" descr="GB09_22.JPG"/>
            <xdr:cNvPicPr>
              <a:picLocks noChangeAspect="1"/>
            </xdr:cNvPicPr>
          </xdr:nvPicPr>
          <xdr:blipFill>
            <a:blip xmlns:r="http://schemas.openxmlformats.org/officeDocument/2006/relationships" r:embed="rId12" cstate="print"/>
            <a:srcRect/>
            <a:stretch>
              <a:fillRect/>
            </a:stretch>
          </xdr:blipFill>
          <xdr:spPr bwMode="auto">
            <a:xfrm>
              <a:off x="9144002" y="12741029"/>
              <a:ext cx="1047748" cy="1401069"/>
            </a:xfrm>
            <a:prstGeom prst="rect">
              <a:avLst/>
            </a:prstGeom>
            <a:noFill/>
            <a:ln w="9525">
              <a:noFill/>
              <a:miter lim="800000"/>
              <a:headEnd/>
              <a:tailEnd/>
            </a:ln>
          </xdr:spPr>
        </xdr:pic>
        <xdr:sp macro="" textlink="">
          <xdr:nvSpPr>
            <xdr:cNvPr id="30" name="正方形/長方形 29"/>
            <xdr:cNvSpPr/>
          </xdr:nvSpPr>
          <xdr:spPr>
            <a:xfrm>
              <a:off x="9179719" y="13573125"/>
              <a:ext cx="178593" cy="32146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3" name="正方形/長方形 32"/>
            <xdr:cNvSpPr/>
          </xdr:nvSpPr>
          <xdr:spPr>
            <a:xfrm>
              <a:off x="9179719" y="13704094"/>
              <a:ext cx="178593" cy="214311"/>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32" name="直線コネクタ 31"/>
          <xdr:cNvCxnSpPr/>
        </xdr:nvCxnSpPr>
        <xdr:spPr>
          <a:xfrm flipH="1">
            <a:off x="10548938" y="13739812"/>
            <a:ext cx="214313" cy="23813"/>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250031</xdr:colOff>
      <xdr:row>125</xdr:row>
      <xdr:rowOff>59532</xdr:rowOff>
    </xdr:from>
    <xdr:to>
      <xdr:col>4</xdr:col>
      <xdr:colOff>1012031</xdr:colOff>
      <xdr:row>129</xdr:row>
      <xdr:rowOff>33680</xdr:rowOff>
    </xdr:to>
    <xdr:sp macro="" textlink="">
      <xdr:nvSpPr>
        <xdr:cNvPr id="36" name="正方形/長方形 35"/>
        <xdr:cNvSpPr/>
      </xdr:nvSpPr>
      <xdr:spPr>
        <a:xfrm>
          <a:off x="250031" y="19204782"/>
          <a:ext cx="3119438" cy="783773"/>
        </a:xfrm>
        <a:prstGeom prst="rect">
          <a:avLst/>
        </a:prstGeom>
        <a:solidFill>
          <a:schemeClr val="bg1"/>
        </a:solidFill>
        <a:ln w="508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S創英角ﾎﾟｯﾌﾟ体" panose="040B0A00000000000000" pitchFamily="50" charset="-128"/>
              <a:ea typeface="HGS創英角ﾎﾟｯﾌﾟ体" panose="040B0A00000000000000" pitchFamily="50" charset="-128"/>
              <a:cs typeface="+mn-cs"/>
            </a:rPr>
            <a:t>給食費は１食２６６円です。</a:t>
          </a:r>
          <a:endParaRPr kumimoji="1" lang="en-US" altLang="ja-JP" sz="1200" b="0" i="0" u="none" strike="noStrike" kern="0" cap="none" spc="0" normalizeH="0" baseline="0" noProof="0">
            <a:ln>
              <a:noFill/>
            </a:ln>
            <a:solidFill>
              <a:sysClr val="windowText" lastClr="000000"/>
            </a:solidFill>
            <a:effectLst/>
            <a:uLnTx/>
            <a:uFillTx/>
            <a:latin typeface="HGS創英角ﾎﾟｯﾌﾟ体" panose="040B0A00000000000000" pitchFamily="50" charset="-128"/>
            <a:ea typeface="HGS創英角ﾎﾟｯﾌﾟ体" panose="040B0A00000000000000" pitchFamily="50" charset="-128"/>
            <a:cs typeface="+mn-cs"/>
          </a:endParaRPr>
        </a:p>
        <a:p>
          <a:pPr algn="l"/>
          <a:r>
            <a:rPr kumimoji="1" lang="ja-JP" altLang="en-US" sz="1050" baseline="0">
              <a:solidFill>
                <a:sysClr val="windowText" lastClr="000000"/>
              </a:solidFill>
              <a:latin typeface="HG丸ｺﾞｼｯｸM-PRO" pitchFamily="50" charset="-128"/>
              <a:ea typeface="HG丸ｺﾞｼｯｸM-PRO" pitchFamily="50" charset="-128"/>
            </a:rPr>
            <a:t>　　　</a:t>
          </a:r>
          <a:endParaRPr kumimoji="1" lang="en-US" altLang="ja-JP" sz="1050" b="0"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xdr:col>
      <xdr:colOff>1345405</xdr:colOff>
      <xdr:row>125</xdr:row>
      <xdr:rowOff>117025</xdr:rowOff>
    </xdr:from>
    <xdr:to>
      <xdr:col>8</xdr:col>
      <xdr:colOff>738186</xdr:colOff>
      <xdr:row>128</xdr:row>
      <xdr:rowOff>93212</xdr:rowOff>
    </xdr:to>
    <xdr:sp macro="" textlink="">
      <xdr:nvSpPr>
        <xdr:cNvPr id="37" name="角丸四角形吹き出し 36"/>
        <xdr:cNvSpPr>
          <a:spLocks noChangeArrowheads="1"/>
        </xdr:cNvSpPr>
      </xdr:nvSpPr>
      <xdr:spPr bwMode="auto">
        <a:xfrm>
          <a:off x="3702843" y="19262275"/>
          <a:ext cx="3726656" cy="583406"/>
        </a:xfrm>
        <a:prstGeom prst="wedgeRoundRectCallout">
          <a:avLst>
            <a:gd name="adj1" fmla="val -24784"/>
            <a:gd name="adj2" fmla="val -49804"/>
            <a:gd name="adj3" fmla="val 16667"/>
          </a:avLst>
        </a:prstGeom>
        <a:solidFill>
          <a:srgbClr val="4F81BD">
            <a:lumMod val="20000"/>
            <a:lumOff val="80000"/>
          </a:srgbClr>
        </a:solidFill>
        <a:ln w="28575">
          <a:solidFill>
            <a:srgbClr val="0070C0"/>
          </a:solidFill>
          <a:miter lim="800000"/>
          <a:headEnd/>
          <a:tailEnd/>
        </a:ln>
      </xdr:spPr>
      <xdr:txBody>
        <a:bodyPr rot="0" vert="horz" wrap="square" lIns="74295" tIns="8890" rIns="74295" bIns="8890" anchor="t" anchorCtr="0" upright="1">
          <a:noAutofit/>
        </a:bodyPr>
        <a:lstStyle/>
        <a:p>
          <a:pPr algn="just">
            <a:lnSpc>
              <a:spcPts val="1500"/>
            </a:lnSpc>
            <a:spcAft>
              <a:spcPts val="0"/>
            </a:spcAft>
          </a:pPr>
          <a:r>
            <a:rPr lang="ja-JP" sz="1200" b="1" kern="100">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汁物や煮物のだしは昆布や煮干しから取り、</a:t>
          </a:r>
        </a:p>
        <a:p>
          <a:pPr algn="just">
            <a:lnSpc>
              <a:spcPts val="1500"/>
            </a:lnSpc>
            <a:spcAft>
              <a:spcPts val="0"/>
            </a:spcAft>
          </a:pPr>
          <a:r>
            <a:rPr lang="ja-JP" sz="12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うす味で素材の味を活かすよう工夫しています。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649241</xdr:colOff>
      <xdr:row>109</xdr:row>
      <xdr:rowOff>31073</xdr:rowOff>
    </xdr:from>
    <xdr:to>
      <xdr:col>16</xdr:col>
      <xdr:colOff>69140</xdr:colOff>
      <xdr:row>112</xdr:row>
      <xdr:rowOff>190499</xdr:rowOff>
    </xdr:to>
    <xdr:pic>
      <xdr:nvPicPr>
        <xdr:cNvPr id="2" name="図 1" descr="3_03_12">
          <a:extLst>
            <a:ext uri="{FF2B5EF4-FFF2-40B4-BE49-F238E27FC236}">
              <a16:creationId xmlns:a16="http://schemas.microsoft.com/office/drawing/2014/main" xmlns=""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84016" y="16280723"/>
          <a:ext cx="1105824" cy="759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47625</xdr:colOff>
      <xdr:row>109</xdr:row>
      <xdr:rowOff>11908</xdr:rowOff>
    </xdr:from>
    <xdr:ext cx="8370093" cy="1016000"/>
    <xdr:sp macro="" textlink="">
      <xdr:nvSpPr>
        <xdr:cNvPr id="3" name="テキスト ボックス 2">
          <a:extLst>
            <a:ext uri="{FF2B5EF4-FFF2-40B4-BE49-F238E27FC236}">
              <a16:creationId xmlns:a16="http://schemas.microsoft.com/office/drawing/2014/main" xmlns="" id="{00000000-0008-0000-1200-000004000000}"/>
            </a:ext>
          </a:extLst>
        </xdr:cNvPr>
        <xdr:cNvSpPr txBox="1"/>
      </xdr:nvSpPr>
      <xdr:spPr>
        <a:xfrm>
          <a:off x="47625" y="16261558"/>
          <a:ext cx="8370093" cy="1016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t>※</a:t>
          </a:r>
          <a:r>
            <a:rPr kumimoji="1" lang="ja-JP" altLang="en-US" sz="1400"/>
            <a:t>　都合により献立の内容を一部変更する場合があります。</a:t>
          </a:r>
        </a:p>
        <a:p>
          <a:r>
            <a:rPr kumimoji="1" lang="en-US" altLang="ja-JP" sz="1400"/>
            <a:t>※</a:t>
          </a:r>
          <a:r>
            <a:rPr kumimoji="1" lang="ja-JP" altLang="en-US" sz="1400"/>
            <a:t>　主な食材料名は、食品の栄養的な働きにより、赤、黄、緑のグループに分けて記載してあります。　</a:t>
          </a:r>
          <a:endParaRPr kumimoji="1" lang="en-US" altLang="ja-JP" sz="1400"/>
        </a:p>
        <a:p>
          <a:r>
            <a:rPr kumimoji="1" lang="ja-JP" altLang="en-US" sz="1400">
              <a:latin typeface="HGP創英角ﾎﾟｯﾌﾟ体" pitchFamily="50" charset="-128"/>
              <a:ea typeface="HGP創英角ﾎﾟｯﾌﾟ体" pitchFamily="50" charset="-128"/>
            </a:rPr>
            <a:t>●は、野々市市の地場産物を使用する予定です。</a:t>
          </a:r>
          <a:endParaRPr kumimoji="1" lang="ja-JP" altLang="en-US" sz="1400"/>
        </a:p>
      </xdr:txBody>
    </xdr:sp>
    <xdr:clientData/>
  </xdr:oneCellAnchor>
  <xdr:twoCellAnchor>
    <xdr:from>
      <xdr:col>9</xdr:col>
      <xdr:colOff>631031</xdr:colOff>
      <xdr:row>113</xdr:row>
      <xdr:rowOff>11906</xdr:rowOff>
    </xdr:from>
    <xdr:to>
      <xdr:col>17</xdr:col>
      <xdr:colOff>63501</xdr:colOff>
      <xdr:row>129</xdr:row>
      <xdr:rowOff>130969</xdr:rowOff>
    </xdr:to>
    <xdr:grpSp>
      <xdr:nvGrpSpPr>
        <xdr:cNvPr id="4" name="グループ化 3"/>
        <xdr:cNvGrpSpPr/>
      </xdr:nvGrpSpPr>
      <xdr:grpSpPr>
        <a:xfrm>
          <a:off x="8131969" y="16728281"/>
          <a:ext cx="5433220" cy="3357563"/>
          <a:chOff x="104775" y="13515975"/>
          <a:chExt cx="5524500" cy="2952750"/>
        </a:xfrm>
      </xdr:grpSpPr>
      <xdr:pic>
        <xdr:nvPicPr>
          <xdr:cNvPr id="5" name="図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3620750"/>
            <a:ext cx="5143500" cy="28479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テキスト ボックス 2"/>
          <xdr:cNvSpPr txBox="1">
            <a:spLocks noChangeArrowheads="1"/>
          </xdr:cNvSpPr>
        </xdr:nvSpPr>
        <xdr:spPr bwMode="auto">
          <a:xfrm>
            <a:off x="274262" y="14173200"/>
            <a:ext cx="4709343" cy="22193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①適切な栄養の摂取による健康の保持増進を図ること。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②日常生活における食事について正しい理解を深め、健全な食生活を営むことができる判断力を培い、及び望ましい食習慣を養うこと。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③学校生活を豊かにし、明るい社交性及び協同の精神を養うこと。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④食生活が自然の恩恵の上に成り立つものであることについての理解を深め、生命及び自然を尊重する精神並びに環境の保全に寄与する態度を養うこと。</a:t>
            </a:r>
            <a:endParaRPr lang="ja-JP" altLang="en-US" sz="1100" b="0" i="0" u="none" strike="noStrike" baseline="0">
              <a:solidFill>
                <a:srgbClr val="000000"/>
              </a:solidFill>
              <a:latin typeface="Century"/>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⑤食生活が食にかかわる人々の様々な活動に支えられていることについての理解を深め、勤労を重んずる態度を養うこと。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⑥我が国や各地域の優れた伝統的な食文化についての理解を深めること。</a:t>
            </a:r>
            <a:endParaRPr lang="ja-JP" altLang="en-US" sz="1100" b="0" i="0" u="none" strike="noStrike" baseline="0">
              <a:solidFill>
                <a:srgbClr val="000000"/>
              </a:solidFill>
              <a:latin typeface="Century"/>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⑦食料の生産、流通及び消費について、正しい理解に導くこと</a:t>
            </a:r>
            <a:r>
              <a:rPr lang="ja-JP" altLang="en-US" sz="1050" b="0" i="0" u="none" strike="noStrike" baseline="0">
                <a:solidFill>
                  <a:srgbClr val="000000"/>
                </a:solidFill>
                <a:latin typeface="HG丸ｺﾞｼｯｸM-PRO"/>
                <a:ea typeface="HG丸ｺﾞｼｯｸM-PRO"/>
              </a:rPr>
              <a:t>。</a:t>
            </a:r>
          </a:p>
        </xdr:txBody>
      </xdr:sp>
      <xdr:sp macro="" textlink="">
        <xdr:nvSpPr>
          <xdr:cNvPr id="7" name="テキスト ボックス 3"/>
          <xdr:cNvSpPr txBox="1">
            <a:spLocks noChangeArrowheads="1"/>
          </xdr:cNvSpPr>
        </xdr:nvSpPr>
        <xdr:spPr bwMode="auto">
          <a:xfrm>
            <a:off x="1781175" y="13725525"/>
            <a:ext cx="22002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800" b="1" i="0" u="none" strike="noStrike" baseline="0">
                <a:solidFill>
                  <a:srgbClr val="000000"/>
                </a:solidFill>
                <a:latin typeface="HG丸ｺﾞｼｯｸM-PRO"/>
                <a:ea typeface="HG丸ｺﾞｼｯｸM-PRO"/>
              </a:rPr>
              <a:t>学校給食の目標</a:t>
            </a:r>
          </a:p>
        </xdr:txBody>
      </xdr:sp>
      <xdr:pic>
        <xdr:nvPicPr>
          <xdr:cNvPr id="8" name="図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13515975"/>
            <a:ext cx="723900" cy="476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62425" y="13544550"/>
            <a:ext cx="685800" cy="4476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テキスト ボックス 6"/>
          <xdr:cNvSpPr txBox="1">
            <a:spLocks noChangeArrowheads="1"/>
          </xdr:cNvSpPr>
        </xdr:nvSpPr>
        <xdr:spPr bwMode="auto">
          <a:xfrm>
            <a:off x="3867150" y="16221075"/>
            <a:ext cx="1762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資料 「学校給食法」</a:t>
            </a:r>
            <a:endParaRPr lang="ja-JP" altLang="en-US" sz="105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p>
        </xdr:txBody>
      </xdr:sp>
    </xdr:grpSp>
    <xdr:clientData/>
  </xdr:twoCellAnchor>
  <xdr:twoCellAnchor>
    <xdr:from>
      <xdr:col>4</xdr:col>
      <xdr:colOff>345282</xdr:colOff>
      <xdr:row>115</xdr:row>
      <xdr:rowOff>59531</xdr:rowOff>
    </xdr:from>
    <xdr:to>
      <xdr:col>5</xdr:col>
      <xdr:colOff>1212057</xdr:colOff>
      <xdr:row>124</xdr:row>
      <xdr:rowOff>88106</xdr:rowOff>
    </xdr:to>
    <xdr:pic>
      <xdr:nvPicPr>
        <xdr:cNvPr id="11" name="図 93" descr="K02-1c-mokuhyou"/>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7957" y="17509331"/>
          <a:ext cx="221932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1159668</xdr:colOff>
      <xdr:row>117</xdr:row>
      <xdr:rowOff>26194</xdr:rowOff>
    </xdr:from>
    <xdr:to>
      <xdr:col>9</xdr:col>
      <xdr:colOff>523874</xdr:colOff>
      <xdr:row>124</xdr:row>
      <xdr:rowOff>142875</xdr:rowOff>
    </xdr:to>
    <xdr:sp macro="" textlink="">
      <xdr:nvSpPr>
        <xdr:cNvPr id="12" name="AutoShape 4"/>
        <xdr:cNvSpPr>
          <a:spLocks noChangeArrowheads="1"/>
        </xdr:cNvSpPr>
      </xdr:nvSpPr>
      <xdr:spPr bwMode="auto">
        <a:xfrm>
          <a:off x="4864893" y="17876044"/>
          <a:ext cx="3145631" cy="1516856"/>
        </a:xfrm>
        <a:prstGeom prst="wedgeRoundRectCallout">
          <a:avLst>
            <a:gd name="adj1" fmla="val -62386"/>
            <a:gd name="adj2" fmla="val 4509"/>
            <a:gd name="adj3" fmla="val 16667"/>
          </a:avLst>
        </a:prstGeom>
        <a:solidFill>
          <a:srgbClr val="FFC000"/>
        </a:solidFill>
        <a:ln w="28575">
          <a:solidFill>
            <a:srgbClr val="0070C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S創英角ﾎﾟｯﾌﾟ体"/>
              <a:ea typeface="HGS創英角ﾎﾟｯﾌﾟ体"/>
            </a:rPr>
            <a:t>食品は産地や原材料、品質・価格などを確認し、安全安心なものを選定しています。</a:t>
          </a:r>
          <a:endParaRPr lang="ja-JP" altLang="en-US" sz="1050" b="0" i="0" u="none" strike="noStrike" baseline="0">
            <a:solidFill>
              <a:schemeClr val="tx1"/>
            </a:solidFill>
            <a:latin typeface="Century"/>
            <a:ea typeface="HGS創英角ﾎﾟｯﾌﾟ体"/>
          </a:endParaRPr>
        </a:p>
        <a:p>
          <a:pPr algn="l" rtl="0">
            <a:defRPr sz="1000"/>
          </a:pPr>
          <a:r>
            <a:rPr lang="ja-JP" altLang="en-US" sz="1200" b="0" i="0" u="none" strike="noStrike" baseline="0">
              <a:solidFill>
                <a:schemeClr val="tx1"/>
              </a:solidFill>
              <a:latin typeface="HGS創英角ﾎﾟｯﾌﾟ体"/>
              <a:ea typeface="HGS創英角ﾎﾟｯﾌﾟ体"/>
            </a:rPr>
            <a:t>　また、徹底した温度管理・衛生管理に基づいた調理を行っています。</a:t>
          </a:r>
        </a:p>
      </xdr:txBody>
    </xdr:sp>
    <xdr:clientData/>
  </xdr:twoCellAnchor>
  <xdr:twoCellAnchor>
    <xdr:from>
      <xdr:col>0</xdr:col>
      <xdr:colOff>154781</xdr:colOff>
      <xdr:row>120</xdr:row>
      <xdr:rowOff>52387</xdr:rowOff>
    </xdr:from>
    <xdr:to>
      <xdr:col>4</xdr:col>
      <xdr:colOff>321468</xdr:colOff>
      <xdr:row>124</xdr:row>
      <xdr:rowOff>130968</xdr:rowOff>
    </xdr:to>
    <xdr:sp macro="" textlink="">
      <xdr:nvSpPr>
        <xdr:cNvPr id="13" name="AutoShape 3"/>
        <xdr:cNvSpPr>
          <a:spLocks noChangeArrowheads="1"/>
        </xdr:cNvSpPr>
      </xdr:nvSpPr>
      <xdr:spPr bwMode="auto">
        <a:xfrm>
          <a:off x="154781" y="18502312"/>
          <a:ext cx="2519362" cy="878681"/>
        </a:xfrm>
        <a:prstGeom prst="wedgeRoundRectCallout">
          <a:avLst>
            <a:gd name="adj1" fmla="val 61810"/>
            <a:gd name="adj2" fmla="val -30273"/>
            <a:gd name="adj3" fmla="val 16667"/>
          </a:avLst>
        </a:prstGeom>
        <a:solidFill>
          <a:srgbClr val="FFFF00"/>
        </a:solidFill>
        <a:ln w="28575">
          <a:solidFill>
            <a:srgbClr val="FFC000"/>
          </a:solidFill>
          <a:miter lim="800000"/>
          <a:headEnd/>
          <a:tailEnd/>
        </a:ln>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S創英角ﾎﾟｯﾌﾟ体"/>
              <a:ea typeface="HGS創英角ﾎﾟｯﾌﾟ体"/>
            </a:rPr>
            <a:t>野々市産コシヒカリを使用した米飯給食を原則週５日実施します。</a:t>
          </a:r>
          <a:endParaRPr lang="ja-JP" altLang="en-US" sz="1050" b="0" i="0" u="none" strike="noStrike" baseline="0">
            <a:solidFill>
              <a:srgbClr val="000000"/>
            </a:solidFill>
            <a:latin typeface="Century"/>
            <a:ea typeface="HGS創英角ﾎﾟｯﾌﾟ体"/>
          </a:endParaRPr>
        </a:p>
        <a:p>
          <a:pPr algn="l" rtl="0">
            <a:lnSpc>
              <a:spcPts val="1300"/>
            </a:lnSpc>
            <a:defRPr sz="1000"/>
          </a:pPr>
          <a:r>
            <a:rPr lang="ja-JP" altLang="en-US" sz="1200" b="0" i="0" u="none" strike="noStrike" baseline="0">
              <a:solidFill>
                <a:srgbClr val="000000"/>
              </a:solidFill>
              <a:latin typeface="HGS創英角ﾎﾟｯﾌﾟ体"/>
              <a:ea typeface="HGS創英角ﾎﾟｯﾌﾟ体"/>
            </a:rPr>
            <a:t> </a:t>
          </a:r>
        </a:p>
      </xdr:txBody>
    </xdr:sp>
    <xdr:clientData/>
  </xdr:twoCellAnchor>
  <xdr:twoCellAnchor>
    <xdr:from>
      <xdr:col>0</xdr:col>
      <xdr:colOff>142874</xdr:colOff>
      <xdr:row>115</xdr:row>
      <xdr:rowOff>61912</xdr:rowOff>
    </xdr:from>
    <xdr:to>
      <xdr:col>4</xdr:col>
      <xdr:colOff>464343</xdr:colOff>
      <xdr:row>119</xdr:row>
      <xdr:rowOff>150018</xdr:rowOff>
    </xdr:to>
    <xdr:sp macro="" textlink="">
      <xdr:nvSpPr>
        <xdr:cNvPr id="14" name="AutoShape 2"/>
        <xdr:cNvSpPr>
          <a:spLocks noChangeArrowheads="1"/>
        </xdr:cNvSpPr>
      </xdr:nvSpPr>
      <xdr:spPr bwMode="auto">
        <a:xfrm>
          <a:off x="142874" y="17511712"/>
          <a:ext cx="2674144" cy="888206"/>
        </a:xfrm>
        <a:prstGeom prst="wedgeRoundRectCallout">
          <a:avLst>
            <a:gd name="adj1" fmla="val 74487"/>
            <a:gd name="adj2" fmla="val 4955"/>
            <a:gd name="adj3" fmla="val 16667"/>
          </a:avLst>
        </a:prstGeom>
        <a:solidFill>
          <a:srgbClr val="FFC000"/>
        </a:solidFill>
        <a:ln w="28575">
          <a:solidFill>
            <a:srgbClr val="0070C0"/>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S創英角ﾎﾟｯﾌﾟ体"/>
              <a:ea typeface="HGS創英角ﾎﾟｯﾌﾟ体"/>
            </a:rPr>
            <a:t>献立によって和洋中の変化をつけています。また、地場産物や行事食、テーマを持った献立を取り入れ実施しています。</a:t>
          </a:r>
        </a:p>
      </xdr:txBody>
    </xdr:sp>
    <xdr:clientData/>
  </xdr:twoCellAnchor>
  <xdr:twoCellAnchor>
    <xdr:from>
      <xdr:col>6</xdr:col>
      <xdr:colOff>7143</xdr:colOff>
      <xdr:row>115</xdr:row>
      <xdr:rowOff>2382</xdr:rowOff>
    </xdr:from>
    <xdr:to>
      <xdr:col>8</xdr:col>
      <xdr:colOff>373856</xdr:colOff>
      <xdr:row>116</xdr:row>
      <xdr:rowOff>90488</xdr:rowOff>
    </xdr:to>
    <xdr:sp macro="" textlink="">
      <xdr:nvSpPr>
        <xdr:cNvPr id="15" name="AutoShape 1"/>
        <xdr:cNvSpPr>
          <a:spLocks noChangeArrowheads="1"/>
        </xdr:cNvSpPr>
      </xdr:nvSpPr>
      <xdr:spPr bwMode="auto">
        <a:xfrm>
          <a:off x="5064918" y="17452182"/>
          <a:ext cx="1985963" cy="288131"/>
        </a:xfrm>
        <a:prstGeom prst="wedgeRoundRectCallout">
          <a:avLst>
            <a:gd name="adj1" fmla="val -62009"/>
            <a:gd name="adj2" fmla="val 28097"/>
            <a:gd name="adj3" fmla="val 16667"/>
          </a:avLst>
        </a:prstGeom>
        <a:solidFill>
          <a:srgbClr val="FFFF00"/>
        </a:solidFill>
        <a:ln w="28575">
          <a:solidFill>
            <a:srgbClr val="FFC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S創英角ﾎﾟｯﾌﾟ体"/>
              <a:ea typeface="HGS創英角ﾎﾟｯﾌﾟ体"/>
            </a:rPr>
            <a:t>牛乳は毎日つきます。</a:t>
          </a:r>
        </a:p>
      </xdr:txBody>
    </xdr:sp>
    <xdr:clientData/>
  </xdr:twoCellAnchor>
  <xdr:oneCellAnchor>
    <xdr:from>
      <xdr:col>5</xdr:col>
      <xdr:colOff>1295592</xdr:colOff>
      <xdr:row>5</xdr:row>
      <xdr:rowOff>134742</xdr:rowOff>
    </xdr:from>
    <xdr:ext cx="2528513" cy="559192"/>
    <xdr:sp macro="" textlink="">
      <xdr:nvSpPr>
        <xdr:cNvPr id="17" name="正方形/長方形 16"/>
        <xdr:cNvSpPr/>
      </xdr:nvSpPr>
      <xdr:spPr>
        <a:xfrm>
          <a:off x="5000817" y="1487292"/>
          <a:ext cx="2528513"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入学式・始業式</a:t>
          </a:r>
        </a:p>
      </xdr:txBody>
    </xdr:sp>
    <xdr:clientData/>
  </xdr:oneCellAnchor>
  <xdr:oneCellAnchor>
    <xdr:from>
      <xdr:col>7</xdr:col>
      <xdr:colOff>467084</xdr:colOff>
      <xdr:row>66</xdr:row>
      <xdr:rowOff>0</xdr:rowOff>
    </xdr:from>
    <xdr:ext cx="1594347" cy="559192"/>
    <xdr:sp macro="" textlink="">
      <xdr:nvSpPr>
        <xdr:cNvPr id="18" name="正方形/長方形 17"/>
        <xdr:cNvSpPr/>
      </xdr:nvSpPr>
      <xdr:spPr>
        <a:xfrm>
          <a:off x="6334484" y="14716125"/>
          <a:ext cx="1594347"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昭和の日</a:t>
          </a:r>
        </a:p>
      </xdr:txBody>
    </xdr:sp>
    <xdr:clientData/>
  </xdr:oneCellAnchor>
  <xdr:oneCellAnchor>
    <xdr:from>
      <xdr:col>7</xdr:col>
      <xdr:colOff>334468</xdr:colOff>
      <xdr:row>70</xdr:row>
      <xdr:rowOff>11906</xdr:rowOff>
    </xdr:from>
    <xdr:ext cx="1954830" cy="559192"/>
    <xdr:sp macro="" textlink="">
      <xdr:nvSpPr>
        <xdr:cNvPr id="19" name="正方形/長方形 18"/>
        <xdr:cNvSpPr/>
      </xdr:nvSpPr>
      <xdr:spPr>
        <a:xfrm>
          <a:off x="6201868" y="15604331"/>
          <a:ext cx="1954830"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国民の休日</a:t>
          </a:r>
        </a:p>
      </xdr:txBody>
    </xdr:sp>
    <xdr:clientData/>
  </xdr:oneCellAnchor>
  <xdr:twoCellAnchor editAs="oneCell">
    <xdr:from>
      <xdr:col>0</xdr:col>
      <xdr:colOff>107156</xdr:colOff>
      <xdr:row>0</xdr:row>
      <xdr:rowOff>47626</xdr:rowOff>
    </xdr:from>
    <xdr:to>
      <xdr:col>4</xdr:col>
      <xdr:colOff>1047749</xdr:colOff>
      <xdr:row>0</xdr:row>
      <xdr:rowOff>631032</xdr:rowOff>
    </xdr:to>
    <xdr:pic>
      <xdr:nvPicPr>
        <xdr:cNvPr id="20" name="図 19" descr="ki021.jpg"/>
        <xdr:cNvPicPr>
          <a:picLocks noChangeAspect="1"/>
        </xdr:cNvPicPr>
      </xdr:nvPicPr>
      <xdr:blipFill rotWithShape="1">
        <a:blip xmlns:r="http://schemas.openxmlformats.org/officeDocument/2006/relationships" r:embed="rId6" cstate="print"/>
        <a:srcRect t="1" r="75698" b="290"/>
        <a:stretch/>
      </xdr:blipFill>
      <xdr:spPr>
        <a:xfrm>
          <a:off x="107156" y="47626"/>
          <a:ext cx="3293268" cy="583406"/>
        </a:xfrm>
        <a:prstGeom prst="rect">
          <a:avLst/>
        </a:prstGeom>
      </xdr:spPr>
    </xdr:pic>
    <xdr:clientData/>
  </xdr:twoCellAnchor>
  <xdr:twoCellAnchor editAs="oneCell">
    <xdr:from>
      <xdr:col>8</xdr:col>
      <xdr:colOff>738187</xdr:colOff>
      <xdr:row>0</xdr:row>
      <xdr:rowOff>59533</xdr:rowOff>
    </xdr:from>
    <xdr:to>
      <xdr:col>13</xdr:col>
      <xdr:colOff>166688</xdr:colOff>
      <xdr:row>0</xdr:row>
      <xdr:rowOff>654845</xdr:rowOff>
    </xdr:to>
    <xdr:pic>
      <xdr:nvPicPr>
        <xdr:cNvPr id="21" name="図 20" descr="ki021.jpg"/>
        <xdr:cNvPicPr>
          <a:picLocks noChangeAspect="1"/>
        </xdr:cNvPicPr>
      </xdr:nvPicPr>
      <xdr:blipFill rotWithShape="1">
        <a:blip xmlns:r="http://schemas.openxmlformats.org/officeDocument/2006/relationships" r:embed="rId6" cstate="print"/>
        <a:srcRect l="62489" t="2" r="11678" b="-1747"/>
        <a:stretch/>
      </xdr:blipFill>
      <xdr:spPr>
        <a:xfrm>
          <a:off x="7429500" y="59533"/>
          <a:ext cx="3476626" cy="595312"/>
        </a:xfrm>
        <a:prstGeom prst="rect">
          <a:avLst/>
        </a:prstGeom>
      </xdr:spPr>
    </xdr:pic>
    <xdr:clientData/>
  </xdr:twoCellAnchor>
  <xdr:twoCellAnchor editAs="oneCell">
    <xdr:from>
      <xdr:col>10</xdr:col>
      <xdr:colOff>738186</xdr:colOff>
      <xdr:row>65</xdr:row>
      <xdr:rowOff>71438</xdr:rowOff>
    </xdr:from>
    <xdr:to>
      <xdr:col>12</xdr:col>
      <xdr:colOff>442408</xdr:colOff>
      <xdr:row>69</xdr:row>
      <xdr:rowOff>166687</xdr:rowOff>
    </xdr:to>
    <xdr:pic>
      <xdr:nvPicPr>
        <xdr:cNvPr id="22" name="Picture 102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048749" y="14263688"/>
          <a:ext cx="1323472" cy="952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940594</xdr:colOff>
      <xdr:row>68</xdr:row>
      <xdr:rowOff>-1</xdr:rowOff>
    </xdr:from>
    <xdr:to>
      <xdr:col>6</xdr:col>
      <xdr:colOff>798979</xdr:colOff>
      <xdr:row>72</xdr:row>
      <xdr:rowOff>101631</xdr:rowOff>
    </xdr:to>
    <xdr:pic>
      <xdr:nvPicPr>
        <xdr:cNvPr id="23" name="図 2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55344" y="14835187"/>
          <a:ext cx="1215698" cy="958882"/>
        </a:xfrm>
        <a:prstGeom prst="rect">
          <a:avLst/>
        </a:prstGeom>
      </xdr:spPr>
    </xdr:pic>
    <xdr:clientData/>
  </xdr:twoCellAnchor>
  <xdr:twoCellAnchor editAs="oneCell">
    <xdr:from>
      <xdr:col>2</xdr:col>
      <xdr:colOff>607219</xdr:colOff>
      <xdr:row>5</xdr:row>
      <xdr:rowOff>47625</xdr:rowOff>
    </xdr:from>
    <xdr:to>
      <xdr:col>5</xdr:col>
      <xdr:colOff>2381</xdr:colOff>
      <xdr:row>8</xdr:row>
      <xdr:rowOff>157543</xdr:rowOff>
    </xdr:to>
    <xdr:pic>
      <xdr:nvPicPr>
        <xdr:cNvPr id="24" name="図 2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73969" y="1400175"/>
          <a:ext cx="2433637" cy="767143"/>
        </a:xfrm>
        <a:prstGeom prst="rect">
          <a:avLst/>
        </a:prstGeom>
      </xdr:spPr>
    </xdr:pic>
    <xdr:clientData/>
  </xdr:twoCellAnchor>
  <xdr:twoCellAnchor editAs="oneCell">
    <xdr:from>
      <xdr:col>11</xdr:col>
      <xdr:colOff>142874</xdr:colOff>
      <xdr:row>5</xdr:row>
      <xdr:rowOff>57149</xdr:rowOff>
    </xdr:from>
    <xdr:to>
      <xdr:col>12</xdr:col>
      <xdr:colOff>95250</xdr:colOff>
      <xdr:row>8</xdr:row>
      <xdr:rowOff>176212</xdr:rowOff>
    </xdr:to>
    <xdr:pic>
      <xdr:nvPicPr>
        <xdr:cNvPr id="25" name="図 2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248774" y="1409699"/>
          <a:ext cx="762001" cy="776288"/>
        </a:xfrm>
        <a:prstGeom prst="rect">
          <a:avLst/>
        </a:prstGeom>
      </xdr:spPr>
    </xdr:pic>
    <xdr:clientData/>
  </xdr:twoCellAnchor>
  <xdr:oneCellAnchor>
    <xdr:from>
      <xdr:col>7</xdr:col>
      <xdr:colOff>523875</xdr:colOff>
      <xdr:row>61</xdr:row>
      <xdr:rowOff>202406</xdr:rowOff>
    </xdr:from>
    <xdr:ext cx="1385380" cy="559192"/>
    <xdr:sp macro="" textlink="">
      <xdr:nvSpPr>
        <xdr:cNvPr id="26" name="正方形/長方形 25"/>
        <xdr:cNvSpPr/>
      </xdr:nvSpPr>
      <xdr:spPr>
        <a:xfrm>
          <a:off x="6405563" y="13537406"/>
          <a:ext cx="1385380"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遠　　足</a:t>
          </a:r>
        </a:p>
      </xdr:txBody>
    </xdr:sp>
    <xdr:clientData/>
  </xdr:oneCellAnchor>
  <xdr:twoCellAnchor editAs="oneCell">
    <xdr:from>
      <xdr:col>4</xdr:col>
      <xdr:colOff>226219</xdr:colOff>
      <xdr:row>61</xdr:row>
      <xdr:rowOff>83343</xdr:rowOff>
    </xdr:from>
    <xdr:to>
      <xdr:col>5</xdr:col>
      <xdr:colOff>456422</xdr:colOff>
      <xdr:row>67</xdr:row>
      <xdr:rowOff>114881</xdr:rowOff>
    </xdr:to>
    <xdr:pic>
      <xdr:nvPicPr>
        <xdr:cNvPr id="27" name="図 26" descr="GB09_24.JPG"/>
        <xdr:cNvPicPr>
          <a:picLocks noChangeAspect="1"/>
        </xdr:cNvPicPr>
      </xdr:nvPicPr>
      <xdr:blipFill>
        <a:blip xmlns:r="http://schemas.openxmlformats.org/officeDocument/2006/relationships" r:embed="rId11" cstate="print"/>
        <a:stretch>
          <a:fillRect/>
        </a:stretch>
      </xdr:blipFill>
      <xdr:spPr>
        <a:xfrm>
          <a:off x="2583657" y="13418343"/>
          <a:ext cx="1587515" cy="1317413"/>
        </a:xfrm>
        <a:prstGeom prst="rect">
          <a:avLst/>
        </a:prstGeom>
      </xdr:spPr>
    </xdr:pic>
    <xdr:clientData/>
  </xdr:twoCellAnchor>
  <xdr:twoCellAnchor>
    <xdr:from>
      <xdr:col>0</xdr:col>
      <xdr:colOff>250031</xdr:colOff>
      <xdr:row>125</xdr:row>
      <xdr:rowOff>0</xdr:rowOff>
    </xdr:from>
    <xdr:to>
      <xdr:col>4</xdr:col>
      <xdr:colOff>1012031</xdr:colOff>
      <xdr:row>128</xdr:row>
      <xdr:rowOff>176554</xdr:rowOff>
    </xdr:to>
    <xdr:sp macro="" textlink="">
      <xdr:nvSpPr>
        <xdr:cNvPr id="28" name="正方形/長方形 27"/>
        <xdr:cNvSpPr/>
      </xdr:nvSpPr>
      <xdr:spPr>
        <a:xfrm>
          <a:off x="250031" y="19145250"/>
          <a:ext cx="3119438" cy="783773"/>
        </a:xfrm>
        <a:prstGeom prst="rect">
          <a:avLst/>
        </a:prstGeom>
        <a:solidFill>
          <a:schemeClr val="bg1"/>
        </a:solidFill>
        <a:ln w="508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S創英角ﾎﾟｯﾌﾟ体" panose="040B0A00000000000000" pitchFamily="50" charset="-128"/>
              <a:ea typeface="HGS創英角ﾎﾟｯﾌﾟ体" panose="040B0A00000000000000" pitchFamily="50" charset="-128"/>
              <a:cs typeface="+mn-cs"/>
            </a:rPr>
            <a:t>給食費は１食２６６円です。</a:t>
          </a:r>
          <a:endParaRPr kumimoji="1" lang="en-US" altLang="ja-JP" sz="1200" b="0" i="0" u="none" strike="noStrike" kern="0" cap="none" spc="0" normalizeH="0" baseline="0" noProof="0">
            <a:ln>
              <a:noFill/>
            </a:ln>
            <a:solidFill>
              <a:sysClr val="windowText" lastClr="000000"/>
            </a:solidFill>
            <a:effectLst/>
            <a:uLnTx/>
            <a:uFillTx/>
            <a:latin typeface="HGS創英角ﾎﾟｯﾌﾟ体" panose="040B0A00000000000000" pitchFamily="50" charset="-128"/>
            <a:ea typeface="HGS創英角ﾎﾟｯﾌﾟ体" panose="040B0A00000000000000" pitchFamily="50" charset="-128"/>
            <a:cs typeface="+mn-cs"/>
          </a:endParaRPr>
        </a:p>
        <a:p>
          <a:pPr algn="l"/>
          <a:r>
            <a:rPr kumimoji="1" lang="ja-JP" altLang="en-US" sz="1050" baseline="0">
              <a:solidFill>
                <a:sysClr val="windowText" lastClr="000000"/>
              </a:solidFill>
              <a:latin typeface="HG丸ｺﾞｼｯｸM-PRO" pitchFamily="50" charset="-128"/>
              <a:ea typeface="HG丸ｺﾞｼｯｸM-PRO" pitchFamily="50" charset="-128"/>
            </a:rPr>
            <a:t>　　　</a:t>
          </a:r>
          <a:endParaRPr kumimoji="1" lang="en-US" altLang="ja-JP" sz="1050" b="0"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xdr:col>
      <xdr:colOff>1345405</xdr:colOff>
      <xdr:row>125</xdr:row>
      <xdr:rowOff>57493</xdr:rowOff>
    </xdr:from>
    <xdr:to>
      <xdr:col>8</xdr:col>
      <xdr:colOff>738186</xdr:colOff>
      <xdr:row>128</xdr:row>
      <xdr:rowOff>33680</xdr:rowOff>
    </xdr:to>
    <xdr:sp macro="" textlink="">
      <xdr:nvSpPr>
        <xdr:cNvPr id="29" name="角丸四角形吹き出し 28"/>
        <xdr:cNvSpPr>
          <a:spLocks noChangeArrowheads="1"/>
        </xdr:cNvSpPr>
      </xdr:nvSpPr>
      <xdr:spPr bwMode="auto">
        <a:xfrm>
          <a:off x="3702843" y="19202743"/>
          <a:ext cx="3726656" cy="583406"/>
        </a:xfrm>
        <a:prstGeom prst="wedgeRoundRectCallout">
          <a:avLst>
            <a:gd name="adj1" fmla="val -24784"/>
            <a:gd name="adj2" fmla="val -49804"/>
            <a:gd name="adj3" fmla="val 16667"/>
          </a:avLst>
        </a:prstGeom>
        <a:solidFill>
          <a:srgbClr val="4F81BD">
            <a:lumMod val="20000"/>
            <a:lumOff val="80000"/>
          </a:srgbClr>
        </a:solidFill>
        <a:ln w="28575">
          <a:solidFill>
            <a:srgbClr val="0070C0"/>
          </a:solidFill>
          <a:miter lim="800000"/>
          <a:headEnd/>
          <a:tailEnd/>
        </a:ln>
      </xdr:spPr>
      <xdr:txBody>
        <a:bodyPr rot="0" vert="horz" wrap="square" lIns="74295" tIns="8890" rIns="74295" bIns="8890" anchor="t" anchorCtr="0" upright="1">
          <a:noAutofit/>
        </a:bodyPr>
        <a:lstStyle/>
        <a:p>
          <a:pPr algn="just">
            <a:lnSpc>
              <a:spcPts val="1500"/>
            </a:lnSpc>
            <a:spcAft>
              <a:spcPts val="0"/>
            </a:spcAft>
          </a:pPr>
          <a:r>
            <a:rPr lang="ja-JP" sz="1200" b="1" kern="100">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汁物や煮物のだしは昆布や煮干しから取り、</a:t>
          </a:r>
        </a:p>
        <a:p>
          <a:pPr algn="just">
            <a:lnSpc>
              <a:spcPts val="1500"/>
            </a:lnSpc>
            <a:spcAft>
              <a:spcPts val="0"/>
            </a:spcAft>
          </a:pPr>
          <a:r>
            <a:rPr lang="ja-JP" sz="12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うす味で素材の味を活かすよう工夫しています。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649241</xdr:colOff>
      <xdr:row>109</xdr:row>
      <xdr:rowOff>31073</xdr:rowOff>
    </xdr:from>
    <xdr:to>
      <xdr:col>16</xdr:col>
      <xdr:colOff>69140</xdr:colOff>
      <xdr:row>112</xdr:row>
      <xdr:rowOff>190499</xdr:rowOff>
    </xdr:to>
    <xdr:pic>
      <xdr:nvPicPr>
        <xdr:cNvPr id="2" name="図 1" descr="3_03_12">
          <a:extLst>
            <a:ext uri="{FF2B5EF4-FFF2-40B4-BE49-F238E27FC236}">
              <a16:creationId xmlns:a16="http://schemas.microsoft.com/office/drawing/2014/main" xmlns=""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04" y="15937823"/>
          <a:ext cx="1110586" cy="76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47625</xdr:colOff>
      <xdr:row>109</xdr:row>
      <xdr:rowOff>11908</xdr:rowOff>
    </xdr:from>
    <xdr:ext cx="8370093" cy="1016000"/>
    <xdr:sp macro="" textlink="">
      <xdr:nvSpPr>
        <xdr:cNvPr id="3" name="テキスト ボックス 2">
          <a:extLst>
            <a:ext uri="{FF2B5EF4-FFF2-40B4-BE49-F238E27FC236}">
              <a16:creationId xmlns:a16="http://schemas.microsoft.com/office/drawing/2014/main" xmlns="" id="{00000000-0008-0000-1200-000004000000}"/>
            </a:ext>
          </a:extLst>
        </xdr:cNvPr>
        <xdr:cNvSpPr txBox="1"/>
      </xdr:nvSpPr>
      <xdr:spPr>
        <a:xfrm>
          <a:off x="47625" y="15823408"/>
          <a:ext cx="8370093" cy="1016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t>※</a:t>
          </a:r>
          <a:r>
            <a:rPr kumimoji="1" lang="ja-JP" altLang="en-US" sz="1400"/>
            <a:t>　都合により献立の内容を一部変更する場合があります。</a:t>
          </a:r>
        </a:p>
        <a:p>
          <a:r>
            <a:rPr kumimoji="1" lang="en-US" altLang="ja-JP" sz="1400"/>
            <a:t>※</a:t>
          </a:r>
          <a:r>
            <a:rPr kumimoji="1" lang="ja-JP" altLang="en-US" sz="1400"/>
            <a:t>　主な食材料名は、食品の栄養的な働きにより、赤、黄、緑のグループに分けて記載してあります。　</a:t>
          </a:r>
          <a:endParaRPr kumimoji="1" lang="en-US" altLang="ja-JP" sz="1400"/>
        </a:p>
        <a:p>
          <a:r>
            <a:rPr kumimoji="1" lang="ja-JP" altLang="en-US" sz="1400">
              <a:latin typeface="HGP創英角ﾎﾟｯﾌﾟ体" pitchFamily="50" charset="-128"/>
              <a:ea typeface="HGP創英角ﾎﾟｯﾌﾟ体" pitchFamily="50" charset="-128"/>
            </a:rPr>
            <a:t>●は、野々市市の地場産物を使用する予定です。</a:t>
          </a:r>
          <a:endParaRPr kumimoji="1" lang="ja-JP" altLang="en-US" sz="1400"/>
        </a:p>
      </xdr:txBody>
    </xdr:sp>
    <xdr:clientData/>
  </xdr:oneCellAnchor>
  <xdr:twoCellAnchor>
    <xdr:from>
      <xdr:col>9</xdr:col>
      <xdr:colOff>631031</xdr:colOff>
      <xdr:row>113</xdr:row>
      <xdr:rowOff>11906</xdr:rowOff>
    </xdr:from>
    <xdr:to>
      <xdr:col>17</xdr:col>
      <xdr:colOff>63501</xdr:colOff>
      <xdr:row>129</xdr:row>
      <xdr:rowOff>130969</xdr:rowOff>
    </xdr:to>
    <xdr:grpSp>
      <xdr:nvGrpSpPr>
        <xdr:cNvPr id="4" name="グループ化 3"/>
        <xdr:cNvGrpSpPr/>
      </xdr:nvGrpSpPr>
      <xdr:grpSpPr>
        <a:xfrm>
          <a:off x="8117681" y="17061656"/>
          <a:ext cx="5433220" cy="3319463"/>
          <a:chOff x="104775" y="13515975"/>
          <a:chExt cx="5524500" cy="2952750"/>
        </a:xfrm>
      </xdr:grpSpPr>
      <xdr:pic>
        <xdr:nvPicPr>
          <xdr:cNvPr id="5" name="図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3620750"/>
            <a:ext cx="5143500" cy="28479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テキスト ボックス 2"/>
          <xdr:cNvSpPr txBox="1">
            <a:spLocks noChangeArrowheads="1"/>
          </xdr:cNvSpPr>
        </xdr:nvSpPr>
        <xdr:spPr bwMode="auto">
          <a:xfrm>
            <a:off x="274262" y="14173200"/>
            <a:ext cx="4709343" cy="22193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①適切な栄養の摂取による健康の保持増進を図ること。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②日常生活における食事について正しい理解を深め、健全な食生活を営むことができる判断力を培い、及び望ましい食習慣を養うこと。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③学校生活を豊かにし、明るい社交性及び協同の精神を養うこと。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④食生活が自然の恩恵の上に成り立つものであることについての理解を深め、生命及び自然を尊重する精神並びに環境の保全に寄与する態度を養うこと。</a:t>
            </a:r>
            <a:endParaRPr lang="ja-JP" altLang="en-US" sz="1100" b="0" i="0" u="none" strike="noStrike" baseline="0">
              <a:solidFill>
                <a:srgbClr val="000000"/>
              </a:solidFill>
              <a:latin typeface="Century"/>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⑤食生活が食にかかわる人々の様々な活動に支えられていることについての理解を深め、勤労を重んずる態度を養うこと。</a:t>
            </a:r>
            <a:endParaRPr lang="ja-JP" altLang="en-US" sz="1100" b="0" i="0" u="none" strike="noStrike" baseline="0">
              <a:solidFill>
                <a:srgbClr val="000000"/>
              </a:solidFill>
              <a:latin typeface="Century"/>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⑥我が国や各地域の優れた伝統的な食文化についての理解を深めること。</a:t>
            </a:r>
            <a:endParaRPr lang="ja-JP" altLang="en-US" sz="1100" b="0" i="0" u="none" strike="noStrike" baseline="0">
              <a:solidFill>
                <a:srgbClr val="000000"/>
              </a:solidFill>
              <a:latin typeface="Century"/>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⑦食料の生産、流通及び消費について、正しい理解に導くこと</a:t>
            </a:r>
            <a:r>
              <a:rPr lang="ja-JP" altLang="en-US" sz="1050" b="0" i="0" u="none" strike="noStrike" baseline="0">
                <a:solidFill>
                  <a:srgbClr val="000000"/>
                </a:solidFill>
                <a:latin typeface="HG丸ｺﾞｼｯｸM-PRO"/>
                <a:ea typeface="HG丸ｺﾞｼｯｸM-PRO"/>
              </a:rPr>
              <a:t>。</a:t>
            </a:r>
          </a:p>
        </xdr:txBody>
      </xdr:sp>
      <xdr:sp macro="" textlink="">
        <xdr:nvSpPr>
          <xdr:cNvPr id="7" name="テキスト ボックス 3"/>
          <xdr:cNvSpPr txBox="1">
            <a:spLocks noChangeArrowheads="1"/>
          </xdr:cNvSpPr>
        </xdr:nvSpPr>
        <xdr:spPr bwMode="auto">
          <a:xfrm>
            <a:off x="1781175" y="13725525"/>
            <a:ext cx="22002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800" b="1" i="0" u="none" strike="noStrike" baseline="0">
                <a:solidFill>
                  <a:srgbClr val="000000"/>
                </a:solidFill>
                <a:latin typeface="HG丸ｺﾞｼｯｸM-PRO"/>
                <a:ea typeface="HG丸ｺﾞｼｯｸM-PRO"/>
              </a:rPr>
              <a:t>学校給食の目標</a:t>
            </a:r>
          </a:p>
        </xdr:txBody>
      </xdr:sp>
      <xdr:pic>
        <xdr:nvPicPr>
          <xdr:cNvPr id="8" name="図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13515975"/>
            <a:ext cx="723900" cy="476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62425" y="13544550"/>
            <a:ext cx="685800" cy="4476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テキスト ボックス 6"/>
          <xdr:cNvSpPr txBox="1">
            <a:spLocks noChangeArrowheads="1"/>
          </xdr:cNvSpPr>
        </xdr:nvSpPr>
        <xdr:spPr bwMode="auto">
          <a:xfrm>
            <a:off x="3867150" y="16221075"/>
            <a:ext cx="1762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資料 「学校給食法」</a:t>
            </a:r>
            <a:endParaRPr lang="ja-JP" altLang="en-US" sz="105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p>
        </xdr:txBody>
      </xdr:sp>
    </xdr:grpSp>
    <xdr:clientData/>
  </xdr:twoCellAnchor>
  <xdr:twoCellAnchor>
    <xdr:from>
      <xdr:col>4</xdr:col>
      <xdr:colOff>345282</xdr:colOff>
      <xdr:row>115</xdr:row>
      <xdr:rowOff>59531</xdr:rowOff>
    </xdr:from>
    <xdr:to>
      <xdr:col>5</xdr:col>
      <xdr:colOff>1212057</xdr:colOff>
      <xdr:row>124</xdr:row>
      <xdr:rowOff>88106</xdr:rowOff>
    </xdr:to>
    <xdr:pic>
      <xdr:nvPicPr>
        <xdr:cNvPr id="11" name="図 93" descr="K02-1c-mokuhyou"/>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7957" y="17414081"/>
          <a:ext cx="221932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1159668</xdr:colOff>
      <xdr:row>117</xdr:row>
      <xdr:rowOff>26194</xdr:rowOff>
    </xdr:from>
    <xdr:to>
      <xdr:col>9</xdr:col>
      <xdr:colOff>523874</xdr:colOff>
      <xdr:row>124</xdr:row>
      <xdr:rowOff>142875</xdr:rowOff>
    </xdr:to>
    <xdr:sp macro="" textlink="">
      <xdr:nvSpPr>
        <xdr:cNvPr id="12" name="AutoShape 4"/>
        <xdr:cNvSpPr>
          <a:spLocks noChangeArrowheads="1"/>
        </xdr:cNvSpPr>
      </xdr:nvSpPr>
      <xdr:spPr bwMode="auto">
        <a:xfrm>
          <a:off x="4864893" y="17780794"/>
          <a:ext cx="3145631" cy="1516856"/>
        </a:xfrm>
        <a:prstGeom prst="wedgeRoundRectCallout">
          <a:avLst>
            <a:gd name="adj1" fmla="val -62386"/>
            <a:gd name="adj2" fmla="val 4509"/>
            <a:gd name="adj3" fmla="val 16667"/>
          </a:avLst>
        </a:prstGeom>
        <a:solidFill>
          <a:srgbClr val="FFC000"/>
        </a:solidFill>
        <a:ln w="28575">
          <a:solidFill>
            <a:srgbClr val="0070C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S創英角ﾎﾟｯﾌﾟ体"/>
              <a:ea typeface="HGS創英角ﾎﾟｯﾌﾟ体"/>
            </a:rPr>
            <a:t>食品は産地や原材料、品質・価格などを確認し、安全安心なものを選定しています。</a:t>
          </a:r>
          <a:endParaRPr lang="ja-JP" altLang="en-US" sz="1050" b="0" i="0" u="none" strike="noStrike" baseline="0">
            <a:solidFill>
              <a:schemeClr val="tx1"/>
            </a:solidFill>
            <a:latin typeface="Century"/>
            <a:ea typeface="HGS創英角ﾎﾟｯﾌﾟ体"/>
          </a:endParaRPr>
        </a:p>
        <a:p>
          <a:pPr algn="l" rtl="0">
            <a:defRPr sz="1000"/>
          </a:pPr>
          <a:r>
            <a:rPr lang="ja-JP" altLang="en-US" sz="1200" b="0" i="0" u="none" strike="noStrike" baseline="0">
              <a:solidFill>
                <a:schemeClr val="tx1"/>
              </a:solidFill>
              <a:latin typeface="HGS創英角ﾎﾟｯﾌﾟ体"/>
              <a:ea typeface="HGS創英角ﾎﾟｯﾌﾟ体"/>
            </a:rPr>
            <a:t>　また、徹底した温度管理・衛生管理に基づいた調理を行っています。</a:t>
          </a:r>
        </a:p>
      </xdr:txBody>
    </xdr:sp>
    <xdr:clientData/>
  </xdr:twoCellAnchor>
  <xdr:twoCellAnchor>
    <xdr:from>
      <xdr:col>0</xdr:col>
      <xdr:colOff>154781</xdr:colOff>
      <xdr:row>120</xdr:row>
      <xdr:rowOff>52387</xdr:rowOff>
    </xdr:from>
    <xdr:to>
      <xdr:col>4</xdr:col>
      <xdr:colOff>321468</xdr:colOff>
      <xdr:row>124</xdr:row>
      <xdr:rowOff>130968</xdr:rowOff>
    </xdr:to>
    <xdr:sp macro="" textlink="">
      <xdr:nvSpPr>
        <xdr:cNvPr id="13" name="AutoShape 3"/>
        <xdr:cNvSpPr>
          <a:spLocks noChangeArrowheads="1"/>
        </xdr:cNvSpPr>
      </xdr:nvSpPr>
      <xdr:spPr bwMode="auto">
        <a:xfrm>
          <a:off x="154781" y="18185606"/>
          <a:ext cx="2524125" cy="888206"/>
        </a:xfrm>
        <a:prstGeom prst="wedgeRoundRectCallout">
          <a:avLst>
            <a:gd name="adj1" fmla="val 61810"/>
            <a:gd name="adj2" fmla="val -30273"/>
            <a:gd name="adj3" fmla="val 16667"/>
          </a:avLst>
        </a:prstGeom>
        <a:solidFill>
          <a:srgbClr val="FFFF00"/>
        </a:solidFill>
        <a:ln w="28575">
          <a:solidFill>
            <a:srgbClr val="FFC000"/>
          </a:solidFill>
          <a:miter lim="800000"/>
          <a:headEnd/>
          <a:tailEnd/>
        </a:ln>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S創英角ﾎﾟｯﾌﾟ体"/>
              <a:ea typeface="HGS創英角ﾎﾟｯﾌﾟ体"/>
            </a:rPr>
            <a:t>野々市産コシヒカリを使用した米飯給食を原則週５日実施します。</a:t>
          </a:r>
          <a:endParaRPr lang="ja-JP" altLang="en-US" sz="1050" b="0" i="0" u="none" strike="noStrike" baseline="0">
            <a:solidFill>
              <a:srgbClr val="000000"/>
            </a:solidFill>
            <a:latin typeface="Century"/>
            <a:ea typeface="HGS創英角ﾎﾟｯﾌﾟ体"/>
          </a:endParaRPr>
        </a:p>
        <a:p>
          <a:pPr algn="l" rtl="0">
            <a:lnSpc>
              <a:spcPts val="1300"/>
            </a:lnSpc>
            <a:defRPr sz="1000"/>
          </a:pPr>
          <a:r>
            <a:rPr lang="ja-JP" altLang="en-US" sz="1200" b="0" i="0" u="none" strike="noStrike" baseline="0">
              <a:solidFill>
                <a:srgbClr val="000000"/>
              </a:solidFill>
              <a:latin typeface="HGS創英角ﾎﾟｯﾌﾟ体"/>
              <a:ea typeface="HGS創英角ﾎﾟｯﾌﾟ体"/>
            </a:rPr>
            <a:t> </a:t>
          </a:r>
        </a:p>
      </xdr:txBody>
    </xdr:sp>
    <xdr:clientData/>
  </xdr:twoCellAnchor>
  <xdr:twoCellAnchor>
    <xdr:from>
      <xdr:col>0</xdr:col>
      <xdr:colOff>142874</xdr:colOff>
      <xdr:row>115</xdr:row>
      <xdr:rowOff>61912</xdr:rowOff>
    </xdr:from>
    <xdr:to>
      <xdr:col>4</xdr:col>
      <xdr:colOff>464343</xdr:colOff>
      <xdr:row>119</xdr:row>
      <xdr:rowOff>150018</xdr:rowOff>
    </xdr:to>
    <xdr:sp macro="" textlink="">
      <xdr:nvSpPr>
        <xdr:cNvPr id="14" name="AutoShape 2"/>
        <xdr:cNvSpPr>
          <a:spLocks noChangeArrowheads="1"/>
        </xdr:cNvSpPr>
      </xdr:nvSpPr>
      <xdr:spPr bwMode="auto">
        <a:xfrm>
          <a:off x="142874" y="17416462"/>
          <a:ext cx="2674144" cy="888206"/>
        </a:xfrm>
        <a:prstGeom prst="wedgeRoundRectCallout">
          <a:avLst>
            <a:gd name="adj1" fmla="val 74487"/>
            <a:gd name="adj2" fmla="val 4955"/>
            <a:gd name="adj3" fmla="val 16667"/>
          </a:avLst>
        </a:prstGeom>
        <a:solidFill>
          <a:srgbClr val="FFC000"/>
        </a:solidFill>
        <a:ln w="28575">
          <a:solidFill>
            <a:srgbClr val="0070C0"/>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S創英角ﾎﾟｯﾌﾟ体"/>
              <a:ea typeface="HGS創英角ﾎﾟｯﾌﾟ体"/>
            </a:rPr>
            <a:t>献立によって和洋中の変化をつけています。また、地場産物や行事食、テーマを持った献立を取り入れ実施しています。</a:t>
          </a:r>
        </a:p>
      </xdr:txBody>
    </xdr:sp>
    <xdr:clientData/>
  </xdr:twoCellAnchor>
  <xdr:twoCellAnchor>
    <xdr:from>
      <xdr:col>6</xdr:col>
      <xdr:colOff>7143</xdr:colOff>
      <xdr:row>115</xdr:row>
      <xdr:rowOff>2382</xdr:rowOff>
    </xdr:from>
    <xdr:to>
      <xdr:col>8</xdr:col>
      <xdr:colOff>373856</xdr:colOff>
      <xdr:row>116</xdr:row>
      <xdr:rowOff>90488</xdr:rowOff>
    </xdr:to>
    <xdr:sp macro="" textlink="">
      <xdr:nvSpPr>
        <xdr:cNvPr id="15" name="AutoShape 1"/>
        <xdr:cNvSpPr>
          <a:spLocks noChangeArrowheads="1"/>
        </xdr:cNvSpPr>
      </xdr:nvSpPr>
      <xdr:spPr bwMode="auto">
        <a:xfrm>
          <a:off x="5064918" y="17356932"/>
          <a:ext cx="1985963" cy="288131"/>
        </a:xfrm>
        <a:prstGeom prst="wedgeRoundRectCallout">
          <a:avLst>
            <a:gd name="adj1" fmla="val -62009"/>
            <a:gd name="adj2" fmla="val 28097"/>
            <a:gd name="adj3" fmla="val 16667"/>
          </a:avLst>
        </a:prstGeom>
        <a:solidFill>
          <a:srgbClr val="FFFF00"/>
        </a:solidFill>
        <a:ln w="28575">
          <a:solidFill>
            <a:srgbClr val="FFC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S創英角ﾎﾟｯﾌﾟ体"/>
              <a:ea typeface="HGS創英角ﾎﾟｯﾌﾟ体"/>
            </a:rPr>
            <a:t>牛乳は毎日つきます。</a:t>
          </a:r>
        </a:p>
      </xdr:txBody>
    </xdr:sp>
    <xdr:clientData/>
  </xdr:twoCellAnchor>
  <xdr:twoCellAnchor>
    <xdr:from>
      <xdr:col>0</xdr:col>
      <xdr:colOff>226220</xdr:colOff>
      <xdr:row>125</xdr:row>
      <xdr:rowOff>25851</xdr:rowOff>
    </xdr:from>
    <xdr:to>
      <xdr:col>4</xdr:col>
      <xdr:colOff>988220</xdr:colOff>
      <xdr:row>128</xdr:row>
      <xdr:rowOff>202405</xdr:rowOff>
    </xdr:to>
    <xdr:sp macro="" textlink="">
      <xdr:nvSpPr>
        <xdr:cNvPr id="16" name="正方形/長方形 15"/>
        <xdr:cNvSpPr/>
      </xdr:nvSpPr>
      <xdr:spPr>
        <a:xfrm>
          <a:off x="226220" y="19171101"/>
          <a:ext cx="3119438" cy="783773"/>
        </a:xfrm>
        <a:prstGeom prst="rect">
          <a:avLst/>
        </a:prstGeom>
        <a:solidFill>
          <a:schemeClr val="bg1"/>
        </a:solidFill>
        <a:ln w="508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S創英角ﾎﾟｯﾌﾟ体" panose="040B0A00000000000000" pitchFamily="50" charset="-128"/>
              <a:ea typeface="HGS創英角ﾎﾟｯﾌﾟ体" panose="040B0A00000000000000" pitchFamily="50" charset="-128"/>
              <a:cs typeface="+mn-cs"/>
            </a:rPr>
            <a:t>給食費は１食２６６円です。</a:t>
          </a:r>
          <a:endParaRPr kumimoji="1" lang="en-US" altLang="ja-JP" sz="1200" b="0" i="0" u="none" strike="noStrike" kern="0" cap="none" spc="0" normalizeH="0" baseline="0" noProof="0">
            <a:ln>
              <a:noFill/>
            </a:ln>
            <a:solidFill>
              <a:sysClr val="windowText" lastClr="000000"/>
            </a:solidFill>
            <a:effectLst/>
            <a:uLnTx/>
            <a:uFillTx/>
            <a:latin typeface="HGS創英角ﾎﾟｯﾌﾟ体" panose="040B0A00000000000000" pitchFamily="50" charset="-128"/>
            <a:ea typeface="HGS創英角ﾎﾟｯﾌﾟ体" panose="040B0A00000000000000" pitchFamily="50" charset="-128"/>
            <a:cs typeface="+mn-cs"/>
          </a:endParaRPr>
        </a:p>
        <a:p>
          <a:pPr algn="l"/>
          <a:r>
            <a:rPr kumimoji="1" lang="ja-JP" altLang="en-US" sz="1050" baseline="0">
              <a:solidFill>
                <a:sysClr val="windowText" lastClr="000000"/>
              </a:solidFill>
              <a:latin typeface="HG丸ｺﾞｼｯｸM-PRO" pitchFamily="50" charset="-128"/>
              <a:ea typeface="HG丸ｺﾞｼｯｸM-PRO" pitchFamily="50" charset="-128"/>
            </a:rPr>
            <a:t>　　　</a:t>
          </a:r>
          <a:endParaRPr kumimoji="1" lang="en-US" altLang="ja-JP" sz="1050" b="0" baseline="0">
            <a:solidFill>
              <a:sysClr val="windowText" lastClr="000000"/>
            </a:solidFill>
            <a:latin typeface="HG丸ｺﾞｼｯｸM-PRO" pitchFamily="50" charset="-128"/>
            <a:ea typeface="HG丸ｺﾞｼｯｸM-PRO" pitchFamily="50" charset="-128"/>
          </a:endParaRPr>
        </a:p>
      </xdr:txBody>
    </xdr:sp>
    <xdr:clientData/>
  </xdr:twoCellAnchor>
  <xdr:oneCellAnchor>
    <xdr:from>
      <xdr:col>5</xdr:col>
      <xdr:colOff>1295592</xdr:colOff>
      <xdr:row>5</xdr:row>
      <xdr:rowOff>134742</xdr:rowOff>
    </xdr:from>
    <xdr:ext cx="2528513" cy="559192"/>
    <xdr:sp macro="" textlink="">
      <xdr:nvSpPr>
        <xdr:cNvPr id="17" name="正方形/長方形 16"/>
        <xdr:cNvSpPr/>
      </xdr:nvSpPr>
      <xdr:spPr>
        <a:xfrm>
          <a:off x="5000817" y="1392042"/>
          <a:ext cx="2528513"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入学式・始業式</a:t>
          </a:r>
        </a:p>
      </xdr:txBody>
    </xdr:sp>
    <xdr:clientData/>
  </xdr:oneCellAnchor>
  <xdr:oneCellAnchor>
    <xdr:from>
      <xdr:col>7</xdr:col>
      <xdr:colOff>467084</xdr:colOff>
      <xdr:row>66</xdr:row>
      <xdr:rowOff>0</xdr:rowOff>
    </xdr:from>
    <xdr:ext cx="1594347" cy="559192"/>
    <xdr:sp macro="" textlink="">
      <xdr:nvSpPr>
        <xdr:cNvPr id="18" name="正方形/長方形 17"/>
        <xdr:cNvSpPr/>
      </xdr:nvSpPr>
      <xdr:spPr>
        <a:xfrm>
          <a:off x="6334484" y="14620875"/>
          <a:ext cx="1594347"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昭和の日</a:t>
          </a:r>
        </a:p>
      </xdr:txBody>
    </xdr:sp>
    <xdr:clientData/>
  </xdr:oneCellAnchor>
  <xdr:oneCellAnchor>
    <xdr:from>
      <xdr:col>7</xdr:col>
      <xdr:colOff>334468</xdr:colOff>
      <xdr:row>70</xdr:row>
      <xdr:rowOff>11906</xdr:rowOff>
    </xdr:from>
    <xdr:ext cx="1954830" cy="559192"/>
    <xdr:sp macro="" textlink="">
      <xdr:nvSpPr>
        <xdr:cNvPr id="19" name="正方形/長方形 18"/>
        <xdr:cNvSpPr/>
      </xdr:nvSpPr>
      <xdr:spPr>
        <a:xfrm>
          <a:off x="6201868" y="15509081"/>
          <a:ext cx="1954830" cy="559192"/>
        </a:xfrm>
        <a:prstGeom prst="rect">
          <a:avLst/>
        </a:prstGeom>
        <a:noFill/>
      </xdr:spPr>
      <xdr:txBody>
        <a:bodyPr wrap="none" lIns="91440" tIns="45720" rIns="91440" bIns="45720">
          <a:spAutoFit/>
        </a:bodyPr>
        <a:lstStyle/>
        <a:p>
          <a:pPr algn="ctr"/>
          <a:r>
            <a:rPr lang="ja-JP" altLang="en-US" sz="2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HGP創英角ﾎﾟｯﾌﾟ体" panose="040B0A00000000000000" pitchFamily="50" charset="-128"/>
              <a:ea typeface="HGP創英角ﾎﾟｯﾌﾟ体" panose="040B0A00000000000000" pitchFamily="50" charset="-128"/>
            </a:rPr>
            <a:t>国民の休日</a:t>
          </a:r>
        </a:p>
      </xdr:txBody>
    </xdr:sp>
    <xdr:clientData/>
  </xdr:oneCellAnchor>
  <xdr:twoCellAnchor editAs="oneCell">
    <xdr:from>
      <xdr:col>0</xdr:col>
      <xdr:colOff>107156</xdr:colOff>
      <xdr:row>0</xdr:row>
      <xdr:rowOff>47626</xdr:rowOff>
    </xdr:from>
    <xdr:to>
      <xdr:col>4</xdr:col>
      <xdr:colOff>1047749</xdr:colOff>
      <xdr:row>0</xdr:row>
      <xdr:rowOff>631032</xdr:rowOff>
    </xdr:to>
    <xdr:pic>
      <xdr:nvPicPr>
        <xdr:cNvPr id="20" name="図 19" descr="ki021.jpg"/>
        <xdr:cNvPicPr>
          <a:picLocks noChangeAspect="1"/>
        </xdr:cNvPicPr>
      </xdr:nvPicPr>
      <xdr:blipFill rotWithShape="1">
        <a:blip xmlns:r="http://schemas.openxmlformats.org/officeDocument/2006/relationships" r:embed="rId6" cstate="print"/>
        <a:srcRect t="1" r="75698" b="290"/>
        <a:stretch/>
      </xdr:blipFill>
      <xdr:spPr>
        <a:xfrm>
          <a:off x="107156" y="47626"/>
          <a:ext cx="3298031" cy="583406"/>
        </a:xfrm>
        <a:prstGeom prst="rect">
          <a:avLst/>
        </a:prstGeom>
      </xdr:spPr>
    </xdr:pic>
    <xdr:clientData/>
  </xdr:twoCellAnchor>
  <xdr:twoCellAnchor editAs="oneCell">
    <xdr:from>
      <xdr:col>8</xdr:col>
      <xdr:colOff>797717</xdr:colOff>
      <xdr:row>0</xdr:row>
      <xdr:rowOff>59532</xdr:rowOff>
    </xdr:from>
    <xdr:to>
      <xdr:col>14</xdr:col>
      <xdr:colOff>428624</xdr:colOff>
      <xdr:row>0</xdr:row>
      <xdr:rowOff>642938</xdr:rowOff>
    </xdr:to>
    <xdr:pic>
      <xdr:nvPicPr>
        <xdr:cNvPr id="21" name="図 20" descr="ki021.jpg"/>
        <xdr:cNvPicPr>
          <a:picLocks noChangeAspect="1"/>
        </xdr:cNvPicPr>
      </xdr:nvPicPr>
      <xdr:blipFill rotWithShape="1">
        <a:blip xmlns:r="http://schemas.openxmlformats.org/officeDocument/2006/relationships" r:embed="rId6" cstate="print"/>
        <a:srcRect l="62489" t="1" r="4158" b="290"/>
        <a:stretch/>
      </xdr:blipFill>
      <xdr:spPr>
        <a:xfrm>
          <a:off x="7489030" y="59532"/>
          <a:ext cx="4488657" cy="583406"/>
        </a:xfrm>
        <a:prstGeom prst="rect">
          <a:avLst/>
        </a:prstGeom>
      </xdr:spPr>
    </xdr:pic>
    <xdr:clientData/>
  </xdr:twoCellAnchor>
  <xdr:twoCellAnchor editAs="oneCell">
    <xdr:from>
      <xdr:col>10</xdr:col>
      <xdr:colOff>428624</xdr:colOff>
      <xdr:row>65</xdr:row>
      <xdr:rowOff>166688</xdr:rowOff>
    </xdr:from>
    <xdr:to>
      <xdr:col>12</xdr:col>
      <xdr:colOff>132846</xdr:colOff>
      <xdr:row>70</xdr:row>
      <xdr:rowOff>47624</xdr:rowOff>
    </xdr:to>
    <xdr:pic>
      <xdr:nvPicPr>
        <xdr:cNvPr id="27" name="Picture 102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39187" y="14358938"/>
          <a:ext cx="1323472" cy="952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559594</xdr:colOff>
      <xdr:row>68</xdr:row>
      <xdr:rowOff>-1</xdr:rowOff>
    </xdr:from>
    <xdr:to>
      <xdr:col>6</xdr:col>
      <xdr:colOff>417979</xdr:colOff>
      <xdr:row>72</xdr:row>
      <xdr:rowOff>101631</xdr:rowOff>
    </xdr:to>
    <xdr:pic>
      <xdr:nvPicPr>
        <xdr:cNvPr id="28" name="図 27"/>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274344" y="14835187"/>
          <a:ext cx="1215698" cy="958882"/>
        </a:xfrm>
        <a:prstGeom prst="rect">
          <a:avLst/>
        </a:prstGeom>
      </xdr:spPr>
    </xdr:pic>
    <xdr:clientData/>
  </xdr:twoCellAnchor>
  <xdr:twoCellAnchor editAs="oneCell">
    <xdr:from>
      <xdr:col>2</xdr:col>
      <xdr:colOff>607219</xdr:colOff>
      <xdr:row>5</xdr:row>
      <xdr:rowOff>47625</xdr:rowOff>
    </xdr:from>
    <xdr:to>
      <xdr:col>4</xdr:col>
      <xdr:colOff>1354931</xdr:colOff>
      <xdr:row>8</xdr:row>
      <xdr:rowOff>157543</xdr:rowOff>
    </xdr:to>
    <xdr:pic>
      <xdr:nvPicPr>
        <xdr:cNvPr id="29" name="図 28"/>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73969" y="1381125"/>
          <a:ext cx="2438400" cy="752856"/>
        </a:xfrm>
        <a:prstGeom prst="rect">
          <a:avLst/>
        </a:prstGeom>
      </xdr:spPr>
    </xdr:pic>
    <xdr:clientData/>
  </xdr:twoCellAnchor>
  <xdr:twoCellAnchor editAs="oneCell">
    <xdr:from>
      <xdr:col>11</xdr:col>
      <xdr:colOff>142874</xdr:colOff>
      <xdr:row>5</xdr:row>
      <xdr:rowOff>57149</xdr:rowOff>
    </xdr:from>
    <xdr:to>
      <xdr:col>12</xdr:col>
      <xdr:colOff>95250</xdr:colOff>
      <xdr:row>8</xdr:row>
      <xdr:rowOff>176212</xdr:rowOff>
    </xdr:to>
    <xdr:pic>
      <xdr:nvPicPr>
        <xdr:cNvPr id="30" name="図 29"/>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263062" y="1390649"/>
          <a:ext cx="762001" cy="762001"/>
        </a:xfrm>
        <a:prstGeom prst="rect">
          <a:avLst/>
        </a:prstGeom>
      </xdr:spPr>
    </xdr:pic>
    <xdr:clientData/>
  </xdr:twoCellAnchor>
  <xdr:twoCellAnchor>
    <xdr:from>
      <xdr:col>4</xdr:col>
      <xdr:colOff>1321594</xdr:colOff>
      <xdr:row>125</xdr:row>
      <xdr:rowOff>83344</xdr:rowOff>
    </xdr:from>
    <xdr:to>
      <xdr:col>8</xdr:col>
      <xdr:colOff>714375</xdr:colOff>
      <xdr:row>128</xdr:row>
      <xdr:rowOff>59531</xdr:rowOff>
    </xdr:to>
    <xdr:sp macro="" textlink="">
      <xdr:nvSpPr>
        <xdr:cNvPr id="26" name="角丸四角形吹き出し 25"/>
        <xdr:cNvSpPr>
          <a:spLocks noChangeArrowheads="1"/>
        </xdr:cNvSpPr>
      </xdr:nvSpPr>
      <xdr:spPr bwMode="auto">
        <a:xfrm>
          <a:off x="3679032" y="19228594"/>
          <a:ext cx="3726656" cy="583406"/>
        </a:xfrm>
        <a:prstGeom prst="wedgeRoundRectCallout">
          <a:avLst>
            <a:gd name="adj1" fmla="val -24784"/>
            <a:gd name="adj2" fmla="val -49804"/>
            <a:gd name="adj3" fmla="val 16667"/>
          </a:avLst>
        </a:prstGeom>
        <a:solidFill>
          <a:srgbClr val="4F81BD">
            <a:lumMod val="20000"/>
            <a:lumOff val="80000"/>
          </a:srgbClr>
        </a:solidFill>
        <a:ln w="28575">
          <a:solidFill>
            <a:srgbClr val="0070C0"/>
          </a:solidFill>
          <a:miter lim="800000"/>
          <a:headEnd/>
          <a:tailEnd/>
        </a:ln>
      </xdr:spPr>
      <xdr:txBody>
        <a:bodyPr rot="0" vert="horz" wrap="square" lIns="74295" tIns="8890" rIns="74295" bIns="8890" anchor="t" anchorCtr="0" upright="1">
          <a:noAutofit/>
        </a:bodyPr>
        <a:lstStyle/>
        <a:p>
          <a:pPr algn="just">
            <a:lnSpc>
              <a:spcPts val="1500"/>
            </a:lnSpc>
            <a:spcAft>
              <a:spcPts val="0"/>
            </a:spcAft>
          </a:pPr>
          <a:r>
            <a:rPr lang="ja-JP" sz="1200" b="1" kern="100">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汁物や煮物のだしは昆布や煮干しから取り、</a:t>
          </a:r>
        </a:p>
        <a:p>
          <a:pPr algn="just">
            <a:lnSpc>
              <a:spcPts val="1500"/>
            </a:lnSpc>
            <a:spcAft>
              <a:spcPts val="0"/>
            </a:spcAft>
          </a:pPr>
          <a:r>
            <a:rPr lang="ja-JP" sz="12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うす味で素材の味を活かすよう工夫しています。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2283;&#38642;&#12497;&#12477;&#12467;&#12531;\&#32102;&#39135;&#31649;&#29702;(&#26628;&#39178;&#35336;&#31639;)\&#9733;&#32102;&#39135;&#31649;&#29702;2019(h31.4)&#26032;&#65381;&#23567;&#23398;&#266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食"/>
      <sheetName val="牛乳"/>
      <sheetName val="パン計算"/>
      <sheetName val="米飯計算"/>
      <sheetName val="七訂成分表"/>
      <sheetName val="コード・基準値"/>
      <sheetName val="人数"/>
      <sheetName val="作成"/>
      <sheetName val="集計"/>
      <sheetName val="充足率"/>
      <sheetName val="献立ｶﾚﾝﾀﾞｰ"/>
      <sheetName val="発注書"/>
      <sheetName val="仕入簿"/>
      <sheetName val="検収簿"/>
      <sheetName val="検収簿 (調味料)"/>
      <sheetName val="検収簿 (肉)"/>
      <sheetName val="検収簿 (その他)"/>
      <sheetName val="アレルギー用献立（週）"/>
      <sheetName val="献立（日）"/>
      <sheetName val="献立（週）"/>
      <sheetName val="献立一覧"/>
      <sheetName val="家庭配布"/>
      <sheetName val="群分類"/>
      <sheetName val="食器具"/>
      <sheetName val="地場産調査"/>
      <sheetName val="週報１"/>
      <sheetName val="週報２"/>
      <sheetName val="使い方"/>
      <sheetName val="仕入２"/>
      <sheetName val="計算"/>
      <sheetName val="残食・金額"/>
      <sheetName val="給食日誌"/>
    </sheetNames>
    <sheetDataSet>
      <sheetData sheetId="0"/>
      <sheetData sheetId="1"/>
      <sheetData sheetId="2"/>
      <sheetData sheetId="3"/>
      <sheetData sheetId="4"/>
      <sheetData sheetId="5"/>
      <sheetData sheetId="6">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sheetData>
      <sheetData sheetId="7">
        <row r="1">
          <cell r="B1">
            <v>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3">
          <cell r="U23">
            <v>0</v>
          </cell>
          <cell r="X23">
            <v>0</v>
          </cell>
          <cell r="Z23">
            <v>0</v>
          </cell>
        </row>
        <row r="24">
          <cell r="U24">
            <v>0</v>
          </cell>
          <cell r="X24">
            <v>0</v>
          </cell>
          <cell r="Z24">
            <v>0</v>
          </cell>
        </row>
        <row r="25">
          <cell r="U25">
            <v>0</v>
          </cell>
          <cell r="X25">
            <v>0</v>
          </cell>
          <cell r="Z25">
            <v>0</v>
          </cell>
        </row>
        <row r="26">
          <cell r="U26">
            <v>0</v>
          </cell>
          <cell r="X26">
            <v>0</v>
          </cell>
          <cell r="Z26">
            <v>0</v>
          </cell>
        </row>
        <row r="27">
          <cell r="U27">
            <v>0</v>
          </cell>
          <cell r="X27">
            <v>0</v>
          </cell>
          <cell r="Z27">
            <v>0</v>
          </cell>
        </row>
        <row r="28">
          <cell r="U28">
            <v>0</v>
          </cell>
          <cell r="X28">
            <v>0</v>
          </cell>
          <cell r="Z28">
            <v>0</v>
          </cell>
        </row>
        <row r="29">
          <cell r="U29">
            <v>0</v>
          </cell>
          <cell r="X29">
            <v>0</v>
          </cell>
          <cell r="Z29">
            <v>0</v>
          </cell>
        </row>
        <row r="30">
          <cell r="U30">
            <v>0</v>
          </cell>
          <cell r="X30">
            <v>0</v>
          </cell>
          <cell r="Z30">
            <v>0</v>
          </cell>
        </row>
        <row r="31">
          <cell r="U31">
            <v>0</v>
          </cell>
          <cell r="X31">
            <v>0</v>
          </cell>
          <cell r="Z31">
            <v>0</v>
          </cell>
        </row>
      </sheetData>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E43C70"/>
  </sheetPr>
  <dimension ref="A1:S133"/>
  <sheetViews>
    <sheetView view="pageBreakPreview" zoomScale="80" zoomScaleNormal="100" zoomScaleSheetLayoutView="80" workbookViewId="0">
      <selection activeCell="C128" sqref="C128"/>
    </sheetView>
  </sheetViews>
  <sheetFormatPr defaultColWidth="0" defaultRowHeight="13.5" customHeight="1" zeroHeight="1"/>
  <cols>
    <col min="1" max="1" width="5.75" style="1" customWidth="1"/>
    <col min="2" max="2" width="3" style="1" customWidth="1"/>
    <col min="3" max="3" width="17.75" style="45" customWidth="1"/>
    <col min="4" max="4" width="4.375" style="1" customWidth="1"/>
    <col min="5" max="6" width="17.75" style="1" customWidth="1"/>
    <col min="7" max="15" width="10.625" style="9" customWidth="1"/>
    <col min="16" max="16" width="11.5" style="1" customWidth="1"/>
    <col min="17" max="17" width="3.5" style="1" customWidth="1"/>
    <col min="18" max="18" width="3.5" style="9" customWidth="1"/>
    <col min="19" max="19" width="8.75" style="1" customWidth="1"/>
    <col min="20" max="16384" width="8.75" style="1" hidden="1"/>
  </cols>
  <sheetData>
    <row r="1" spans="1:19" ht="52.5" customHeight="1">
      <c r="B1" s="2"/>
      <c r="C1" s="3"/>
      <c r="D1" s="4"/>
      <c r="E1" s="5">
        <f>[1]作成!B1</f>
        <v>4</v>
      </c>
      <c r="F1" s="6" t="s">
        <v>0</v>
      </c>
      <c r="G1" s="7"/>
      <c r="H1" s="7"/>
      <c r="I1" s="8"/>
      <c r="O1" s="10"/>
      <c r="P1" s="11" t="s">
        <v>200</v>
      </c>
      <c r="Q1" s="12"/>
      <c r="R1" s="9" t="s">
        <v>1</v>
      </c>
    </row>
    <row r="2" spans="1:19" ht="13.5" customHeight="1">
      <c r="A2" s="46" t="s">
        <v>2</v>
      </c>
      <c r="B2" s="46" t="s">
        <v>3</v>
      </c>
      <c r="C2" s="49" t="s">
        <v>4</v>
      </c>
      <c r="D2" s="50"/>
      <c r="E2" s="50"/>
      <c r="F2" s="51"/>
      <c r="G2" s="55" t="s">
        <v>5</v>
      </c>
      <c r="H2" s="56"/>
      <c r="I2" s="57"/>
      <c r="J2" s="55" t="s">
        <v>6</v>
      </c>
      <c r="K2" s="56"/>
      <c r="L2" s="57"/>
      <c r="M2" s="55" t="s">
        <v>7</v>
      </c>
      <c r="N2" s="56"/>
      <c r="O2" s="57"/>
      <c r="P2" s="61" t="s">
        <v>8</v>
      </c>
      <c r="Q2" s="61"/>
      <c r="R2" s="9" t="s">
        <v>1</v>
      </c>
    </row>
    <row r="3" spans="1:19" ht="13.5" customHeight="1">
      <c r="A3" s="47"/>
      <c r="B3" s="47"/>
      <c r="C3" s="52"/>
      <c r="D3" s="53"/>
      <c r="E3" s="53"/>
      <c r="F3" s="54"/>
      <c r="G3" s="58"/>
      <c r="H3" s="59"/>
      <c r="I3" s="60"/>
      <c r="J3" s="58"/>
      <c r="K3" s="59"/>
      <c r="L3" s="60"/>
      <c r="M3" s="58"/>
      <c r="N3" s="59"/>
      <c r="O3" s="60"/>
      <c r="P3" s="61" t="s">
        <v>10</v>
      </c>
      <c r="Q3" s="61"/>
      <c r="R3" s="9" t="s">
        <v>1</v>
      </c>
    </row>
    <row r="4" spans="1:19" ht="13.5" customHeight="1">
      <c r="A4" s="47"/>
      <c r="B4" s="47"/>
      <c r="C4" s="62" t="s">
        <v>11</v>
      </c>
      <c r="D4" s="64" t="s">
        <v>12</v>
      </c>
      <c r="E4" s="66" t="s">
        <v>13</v>
      </c>
      <c r="F4" s="67"/>
      <c r="G4" s="70" t="s">
        <v>14</v>
      </c>
      <c r="H4" s="71"/>
      <c r="I4" s="72"/>
      <c r="J4" s="76" t="s">
        <v>15</v>
      </c>
      <c r="K4" s="77"/>
      <c r="L4" s="78"/>
      <c r="M4" s="82" t="s">
        <v>16</v>
      </c>
      <c r="N4" s="83"/>
      <c r="O4" s="84"/>
      <c r="P4" s="61" t="s">
        <v>17</v>
      </c>
      <c r="Q4" s="61"/>
      <c r="R4" s="9" t="s">
        <v>1</v>
      </c>
    </row>
    <row r="5" spans="1:19" ht="13.5" customHeight="1">
      <c r="A5" s="48"/>
      <c r="B5" s="48"/>
      <c r="C5" s="63"/>
      <c r="D5" s="65"/>
      <c r="E5" s="68"/>
      <c r="F5" s="69"/>
      <c r="G5" s="73"/>
      <c r="H5" s="74"/>
      <c r="I5" s="75"/>
      <c r="J5" s="79"/>
      <c r="K5" s="80"/>
      <c r="L5" s="81"/>
      <c r="M5" s="85"/>
      <c r="N5" s="86"/>
      <c r="O5" s="87"/>
      <c r="P5" s="61" t="s">
        <v>18</v>
      </c>
      <c r="Q5" s="61"/>
      <c r="R5" s="9" t="s">
        <v>1</v>
      </c>
    </row>
    <row r="6" spans="1:19" ht="17.25" customHeight="1">
      <c r="A6" s="88">
        <v>8</v>
      </c>
      <c r="B6" s="91" t="s">
        <v>19</v>
      </c>
      <c r="C6" s="94"/>
      <c r="D6" s="97"/>
      <c r="E6" s="100"/>
      <c r="F6" s="100"/>
      <c r="G6" s="13"/>
      <c r="H6" s="13"/>
      <c r="I6" s="13"/>
      <c r="J6" s="13"/>
      <c r="K6" s="13"/>
      <c r="L6" s="13"/>
      <c r="M6" s="13"/>
      <c r="N6" s="13"/>
      <c r="O6" s="13"/>
      <c r="P6" s="14"/>
      <c r="Q6" s="15"/>
      <c r="R6" s="9" t="s">
        <v>1</v>
      </c>
      <c r="S6" s="101" t="s">
        <v>20</v>
      </c>
    </row>
    <row r="7" spans="1:19" ht="17.25" customHeight="1">
      <c r="A7" s="89"/>
      <c r="B7" s="92"/>
      <c r="C7" s="95"/>
      <c r="D7" s="98"/>
      <c r="E7" s="102"/>
      <c r="F7" s="102"/>
      <c r="G7" s="16"/>
      <c r="H7" s="16"/>
      <c r="I7" s="16"/>
      <c r="J7" s="16"/>
      <c r="K7" s="16"/>
      <c r="L7" s="16"/>
      <c r="M7" s="16"/>
      <c r="N7" s="16"/>
      <c r="O7" s="16"/>
      <c r="P7" s="17"/>
      <c r="Q7" s="18"/>
      <c r="R7" s="9" t="s">
        <v>1</v>
      </c>
      <c r="S7" s="101"/>
    </row>
    <row r="8" spans="1:19" ht="17.25" customHeight="1">
      <c r="A8" s="89"/>
      <c r="B8" s="92"/>
      <c r="C8" s="95"/>
      <c r="D8" s="98"/>
      <c r="E8" s="102"/>
      <c r="F8" s="102"/>
      <c r="G8" s="16"/>
      <c r="H8" s="16"/>
      <c r="I8" s="16"/>
      <c r="J8" s="16"/>
      <c r="K8" s="16"/>
      <c r="L8" s="19"/>
      <c r="M8" s="16"/>
      <c r="N8" s="16"/>
      <c r="O8" s="19"/>
      <c r="P8" s="17"/>
      <c r="Q8" s="18"/>
      <c r="R8" s="9" t="s">
        <v>1</v>
      </c>
      <c r="S8" s="101"/>
    </row>
    <row r="9" spans="1:19" ht="17.25" customHeight="1">
      <c r="A9" s="90"/>
      <c r="B9" s="93"/>
      <c r="C9" s="96"/>
      <c r="D9" s="99"/>
      <c r="E9" s="20"/>
      <c r="F9" s="20"/>
      <c r="G9" s="21"/>
      <c r="H9" s="21"/>
      <c r="I9" s="22"/>
      <c r="J9" s="21"/>
      <c r="K9" s="21"/>
      <c r="L9" s="22"/>
      <c r="M9" s="21"/>
      <c r="N9" s="21"/>
      <c r="O9" s="22"/>
      <c r="P9" s="103"/>
      <c r="Q9" s="104"/>
      <c r="R9" s="9" t="s">
        <v>1</v>
      </c>
      <c r="S9" s="101"/>
    </row>
    <row r="10" spans="1:19" ht="17.25" customHeight="1">
      <c r="A10" s="88">
        <v>9</v>
      </c>
      <c r="B10" s="107" t="s">
        <v>22</v>
      </c>
      <c r="C10" s="108" t="s">
        <v>147</v>
      </c>
      <c r="D10" s="111" t="s">
        <v>23</v>
      </c>
      <c r="E10" s="114" t="s">
        <v>148</v>
      </c>
      <c r="F10" s="115"/>
      <c r="G10" s="23" t="s">
        <v>23</v>
      </c>
      <c r="H10" s="13" t="s">
        <v>24</v>
      </c>
      <c r="I10" s="13"/>
      <c r="J10" s="23" t="s">
        <v>25</v>
      </c>
      <c r="K10" s="13" t="s">
        <v>26</v>
      </c>
      <c r="L10" s="24" t="s">
        <v>27</v>
      </c>
      <c r="M10" s="13" t="s">
        <v>28</v>
      </c>
      <c r="N10" s="13" t="s">
        <v>29</v>
      </c>
      <c r="O10" s="24"/>
      <c r="P10" s="36">
        <v>696.84199999999976</v>
      </c>
      <c r="Q10" s="26" t="s">
        <v>30</v>
      </c>
      <c r="R10" s="9" t="s">
        <v>1</v>
      </c>
      <c r="S10" s="101"/>
    </row>
    <row r="11" spans="1:19" ht="17.25" customHeight="1">
      <c r="A11" s="89"/>
      <c r="B11" s="107"/>
      <c r="C11" s="109"/>
      <c r="D11" s="112"/>
      <c r="E11" s="116" t="s">
        <v>149</v>
      </c>
      <c r="F11" s="117"/>
      <c r="G11" s="27" t="s">
        <v>31</v>
      </c>
      <c r="H11" s="16" t="s">
        <v>32</v>
      </c>
      <c r="I11" s="19"/>
      <c r="J11" s="27" t="s">
        <v>33</v>
      </c>
      <c r="K11" s="16" t="s">
        <v>34</v>
      </c>
      <c r="L11" s="28" t="s">
        <v>35</v>
      </c>
      <c r="M11" s="16" t="s">
        <v>36</v>
      </c>
      <c r="N11" s="16"/>
      <c r="O11" s="28"/>
      <c r="P11" s="36">
        <v>25.43715000000001</v>
      </c>
      <c r="Q11" s="29" t="s">
        <v>37</v>
      </c>
      <c r="R11" s="9" t="s">
        <v>1</v>
      </c>
      <c r="S11" s="101"/>
    </row>
    <row r="12" spans="1:19" ht="17.25" customHeight="1">
      <c r="A12" s="89"/>
      <c r="B12" s="107"/>
      <c r="C12" s="109"/>
      <c r="D12" s="112"/>
      <c r="E12" s="116" t="s">
        <v>150</v>
      </c>
      <c r="F12" s="117"/>
      <c r="G12" s="27" t="s">
        <v>38</v>
      </c>
      <c r="H12" s="16" t="s">
        <v>39</v>
      </c>
      <c r="I12" s="19"/>
      <c r="J12" s="27" t="s">
        <v>40</v>
      </c>
      <c r="K12" s="16" t="s">
        <v>41</v>
      </c>
      <c r="L12" s="28"/>
      <c r="M12" s="16" t="s">
        <v>42</v>
      </c>
      <c r="N12" s="16"/>
      <c r="O12" s="30"/>
      <c r="P12" s="36">
        <v>17.834050000000005</v>
      </c>
      <c r="Q12" s="29" t="s">
        <v>37</v>
      </c>
      <c r="R12" s="9" t="s">
        <v>1</v>
      </c>
      <c r="S12" s="101"/>
    </row>
    <row r="13" spans="1:19" ht="17.25" customHeight="1">
      <c r="A13" s="90"/>
      <c r="B13" s="107"/>
      <c r="C13" s="110"/>
      <c r="D13" s="113"/>
      <c r="E13" s="31" t="s">
        <v>151</v>
      </c>
      <c r="F13" s="32" t="s">
        <v>152</v>
      </c>
      <c r="G13" s="33" t="s">
        <v>43</v>
      </c>
      <c r="H13" s="21"/>
      <c r="I13" s="22"/>
      <c r="J13" s="33" t="s">
        <v>44</v>
      </c>
      <c r="K13" s="21" t="s">
        <v>45</v>
      </c>
      <c r="L13" s="34"/>
      <c r="M13" s="21" t="s">
        <v>46</v>
      </c>
      <c r="N13" s="21"/>
      <c r="O13" s="35"/>
      <c r="P13" s="105" t="s">
        <v>153</v>
      </c>
      <c r="Q13" s="106"/>
      <c r="R13" s="9" t="s">
        <v>1</v>
      </c>
      <c r="S13" s="101"/>
    </row>
    <row r="14" spans="1:19" ht="17.25" customHeight="1">
      <c r="A14" s="88">
        <v>10</v>
      </c>
      <c r="B14" s="107" t="s">
        <v>47</v>
      </c>
      <c r="C14" s="108" t="s">
        <v>154</v>
      </c>
      <c r="D14" s="111" t="s">
        <v>23</v>
      </c>
      <c r="E14" s="114" t="s">
        <v>155</v>
      </c>
      <c r="F14" s="115"/>
      <c r="G14" s="23" t="s">
        <v>23</v>
      </c>
      <c r="H14" s="13" t="s">
        <v>43</v>
      </c>
      <c r="I14" s="37" t="s">
        <v>48</v>
      </c>
      <c r="J14" s="23" t="s">
        <v>34</v>
      </c>
      <c r="K14" s="13" t="s">
        <v>49</v>
      </c>
      <c r="L14" s="24"/>
      <c r="M14" s="13" t="s">
        <v>50</v>
      </c>
      <c r="N14" s="13" t="s">
        <v>51</v>
      </c>
      <c r="O14" s="37"/>
      <c r="P14" s="36">
        <v>665.95892000000003</v>
      </c>
      <c r="Q14" s="26" t="s">
        <v>30</v>
      </c>
      <c r="R14" s="9" t="s">
        <v>1</v>
      </c>
      <c r="S14" s="101"/>
    </row>
    <row r="15" spans="1:19" ht="17.25" customHeight="1">
      <c r="A15" s="89"/>
      <c r="B15" s="107"/>
      <c r="C15" s="109"/>
      <c r="D15" s="112"/>
      <c r="E15" s="116" t="s">
        <v>156</v>
      </c>
      <c r="F15" s="117"/>
      <c r="G15" s="27" t="s">
        <v>54</v>
      </c>
      <c r="H15" s="16" t="s">
        <v>55</v>
      </c>
      <c r="I15" s="30" t="s">
        <v>56</v>
      </c>
      <c r="J15" s="27" t="s">
        <v>57</v>
      </c>
      <c r="K15" s="16" t="s">
        <v>25</v>
      </c>
      <c r="L15" s="28"/>
      <c r="M15" s="16" t="s">
        <v>58</v>
      </c>
      <c r="N15" s="16" t="s">
        <v>59</v>
      </c>
      <c r="O15" s="30"/>
      <c r="P15" s="36">
        <v>29.474062</v>
      </c>
      <c r="Q15" s="29" t="s">
        <v>37</v>
      </c>
      <c r="R15" s="9" t="s">
        <v>1</v>
      </c>
      <c r="S15" s="101"/>
    </row>
    <row r="16" spans="1:19" ht="17.25" customHeight="1">
      <c r="A16" s="89"/>
      <c r="B16" s="107"/>
      <c r="C16" s="109"/>
      <c r="D16" s="112"/>
      <c r="E16" s="116" t="s">
        <v>157</v>
      </c>
      <c r="F16" s="117"/>
      <c r="G16" s="27" t="s">
        <v>24</v>
      </c>
      <c r="H16" s="16" t="s">
        <v>31</v>
      </c>
      <c r="I16" s="30"/>
      <c r="J16" s="27" t="s">
        <v>60</v>
      </c>
      <c r="K16" s="16" t="s">
        <v>61</v>
      </c>
      <c r="L16" s="30"/>
      <c r="M16" s="16" t="s">
        <v>46</v>
      </c>
      <c r="N16" s="16"/>
      <c r="O16" s="30"/>
      <c r="P16" s="36">
        <v>17.546189999999996</v>
      </c>
      <c r="Q16" s="29" t="s">
        <v>37</v>
      </c>
      <c r="R16" s="9" t="s">
        <v>1</v>
      </c>
      <c r="S16" s="101"/>
    </row>
    <row r="17" spans="1:19" ht="17.25" customHeight="1">
      <c r="A17" s="90"/>
      <c r="B17" s="107"/>
      <c r="C17" s="110"/>
      <c r="D17" s="113"/>
      <c r="E17" s="31" t="s">
        <v>152</v>
      </c>
      <c r="F17" s="32" t="s">
        <v>152</v>
      </c>
      <c r="G17" s="33" t="s">
        <v>63</v>
      </c>
      <c r="H17" s="21" t="s">
        <v>64</v>
      </c>
      <c r="I17" s="35"/>
      <c r="J17" s="33" t="s">
        <v>65</v>
      </c>
      <c r="K17" s="21"/>
      <c r="L17" s="35"/>
      <c r="M17" s="21" t="s">
        <v>36</v>
      </c>
      <c r="N17" s="21"/>
      <c r="O17" s="35"/>
      <c r="P17" s="105" t="s">
        <v>152</v>
      </c>
      <c r="Q17" s="106"/>
      <c r="R17" s="9" t="s">
        <v>1</v>
      </c>
      <c r="S17" s="101"/>
    </row>
    <row r="18" spans="1:19" ht="17.25" customHeight="1">
      <c r="A18" s="88">
        <v>11</v>
      </c>
      <c r="B18" s="107" t="s">
        <v>66</v>
      </c>
      <c r="C18" s="108" t="s">
        <v>158</v>
      </c>
      <c r="D18" s="111" t="s">
        <v>23</v>
      </c>
      <c r="E18" s="114" t="s">
        <v>159</v>
      </c>
      <c r="F18" s="115"/>
      <c r="G18" s="27" t="s">
        <v>23</v>
      </c>
      <c r="H18" s="16" t="s">
        <v>24</v>
      </c>
      <c r="I18" s="30"/>
      <c r="J18" s="27" t="s">
        <v>34</v>
      </c>
      <c r="K18" s="16" t="s">
        <v>67</v>
      </c>
      <c r="L18" s="28" t="s">
        <v>68</v>
      </c>
      <c r="M18" s="16" t="s">
        <v>69</v>
      </c>
      <c r="N18" s="16" t="s">
        <v>70</v>
      </c>
      <c r="O18" s="38"/>
      <c r="P18" s="36">
        <v>708.85099999999977</v>
      </c>
      <c r="Q18" s="26" t="s">
        <v>30</v>
      </c>
      <c r="R18" s="9" t="s">
        <v>1</v>
      </c>
    </row>
    <row r="19" spans="1:19" ht="17.25" customHeight="1">
      <c r="A19" s="89"/>
      <c r="B19" s="107"/>
      <c r="C19" s="109"/>
      <c r="D19" s="112"/>
      <c r="E19" s="116" t="s">
        <v>160</v>
      </c>
      <c r="F19" s="117"/>
      <c r="G19" s="27" t="s">
        <v>54</v>
      </c>
      <c r="H19" s="16"/>
      <c r="I19" s="30"/>
      <c r="J19" s="27" t="s">
        <v>72</v>
      </c>
      <c r="K19" s="16" t="s">
        <v>41</v>
      </c>
      <c r="L19" s="30"/>
      <c r="M19" s="16" t="s">
        <v>73</v>
      </c>
      <c r="N19" s="16" t="s">
        <v>58</v>
      </c>
      <c r="O19" s="38"/>
      <c r="P19" s="36">
        <v>24.964379999999991</v>
      </c>
      <c r="Q19" s="29" t="s">
        <v>37</v>
      </c>
      <c r="R19" s="9" t="s">
        <v>1</v>
      </c>
    </row>
    <row r="20" spans="1:19" ht="17.25" customHeight="1">
      <c r="A20" s="89"/>
      <c r="B20" s="107"/>
      <c r="C20" s="109"/>
      <c r="D20" s="112"/>
      <c r="E20" s="116" t="s">
        <v>161</v>
      </c>
      <c r="F20" s="117"/>
      <c r="G20" s="27" t="s">
        <v>74</v>
      </c>
      <c r="H20" s="16"/>
      <c r="I20" s="30"/>
      <c r="J20" s="27" t="s">
        <v>75</v>
      </c>
      <c r="K20" s="16" t="s">
        <v>25</v>
      </c>
      <c r="L20" s="30"/>
      <c r="M20" s="16" t="s">
        <v>46</v>
      </c>
      <c r="N20" s="16" t="s">
        <v>76</v>
      </c>
      <c r="O20" s="38"/>
      <c r="P20" s="36">
        <v>20.97448</v>
      </c>
      <c r="Q20" s="29" t="s">
        <v>37</v>
      </c>
      <c r="R20" s="9" t="s">
        <v>1</v>
      </c>
    </row>
    <row r="21" spans="1:19" ht="17.25" customHeight="1">
      <c r="A21" s="90"/>
      <c r="B21" s="107"/>
      <c r="C21" s="110"/>
      <c r="D21" s="113"/>
      <c r="E21" s="31" t="s">
        <v>152</v>
      </c>
      <c r="F21" s="32" t="s">
        <v>152</v>
      </c>
      <c r="G21" s="27" t="s">
        <v>145</v>
      </c>
      <c r="H21" s="16"/>
      <c r="I21" s="30"/>
      <c r="J21" s="27" t="s">
        <v>77</v>
      </c>
      <c r="K21" s="16" t="s">
        <v>60</v>
      </c>
      <c r="L21" s="30"/>
      <c r="M21" s="16" t="s">
        <v>78</v>
      </c>
      <c r="N21" s="19" t="s">
        <v>59</v>
      </c>
      <c r="O21" s="38"/>
      <c r="P21" s="105" t="s">
        <v>152</v>
      </c>
      <c r="Q21" s="106"/>
      <c r="R21" s="9" t="s">
        <v>1</v>
      </c>
    </row>
    <row r="22" spans="1:19" ht="17.25" customHeight="1">
      <c r="A22" s="88">
        <v>12</v>
      </c>
      <c r="B22" s="107" t="s">
        <v>79</v>
      </c>
      <c r="C22" s="108" t="s">
        <v>154</v>
      </c>
      <c r="D22" s="111" t="s">
        <v>23</v>
      </c>
      <c r="E22" s="114" t="s">
        <v>162</v>
      </c>
      <c r="F22" s="115"/>
      <c r="G22" s="23" t="s">
        <v>23</v>
      </c>
      <c r="H22" s="13" t="s">
        <v>80</v>
      </c>
      <c r="I22" s="37" t="s">
        <v>56</v>
      </c>
      <c r="J22" s="23" t="s">
        <v>40</v>
      </c>
      <c r="K22" s="13" t="s">
        <v>34</v>
      </c>
      <c r="L22" s="24"/>
      <c r="M22" s="13" t="s">
        <v>50</v>
      </c>
      <c r="N22" s="13" t="s">
        <v>36</v>
      </c>
      <c r="O22" s="24"/>
      <c r="P22" s="36">
        <v>632.56259999999997</v>
      </c>
      <c r="Q22" s="26" t="s">
        <v>30</v>
      </c>
      <c r="R22" s="9" t="s">
        <v>1</v>
      </c>
    </row>
    <row r="23" spans="1:19" ht="17.25" customHeight="1">
      <c r="A23" s="89"/>
      <c r="B23" s="107"/>
      <c r="C23" s="109"/>
      <c r="D23" s="112"/>
      <c r="E23" s="116" t="s">
        <v>163</v>
      </c>
      <c r="F23" s="117"/>
      <c r="G23" s="27" t="s">
        <v>81</v>
      </c>
      <c r="H23" s="16" t="s">
        <v>82</v>
      </c>
      <c r="I23" s="30"/>
      <c r="J23" s="27" t="s">
        <v>25</v>
      </c>
      <c r="K23" s="16" t="s">
        <v>27</v>
      </c>
      <c r="L23" s="28"/>
      <c r="M23" s="16" t="s">
        <v>42</v>
      </c>
      <c r="N23" s="16"/>
      <c r="O23" s="28"/>
      <c r="P23" s="36">
        <v>26.358160000000005</v>
      </c>
      <c r="Q23" s="29" t="s">
        <v>83</v>
      </c>
      <c r="R23" s="9" t="s">
        <v>1</v>
      </c>
    </row>
    <row r="24" spans="1:19" ht="17.25" customHeight="1">
      <c r="A24" s="89"/>
      <c r="B24" s="107"/>
      <c r="C24" s="109"/>
      <c r="D24" s="112"/>
      <c r="E24" s="116" t="s">
        <v>164</v>
      </c>
      <c r="F24" s="117"/>
      <c r="G24" s="27" t="s">
        <v>145</v>
      </c>
      <c r="H24" s="16" t="s">
        <v>31</v>
      </c>
      <c r="I24" s="30"/>
      <c r="J24" s="27" t="s">
        <v>85</v>
      </c>
      <c r="K24" s="16" t="s">
        <v>35</v>
      </c>
      <c r="L24" s="28"/>
      <c r="M24" s="16" t="s">
        <v>86</v>
      </c>
      <c r="N24" s="16"/>
      <c r="O24" s="30"/>
      <c r="P24" s="36">
        <v>20.337640000000004</v>
      </c>
      <c r="Q24" s="29" t="s">
        <v>37</v>
      </c>
      <c r="R24" s="9" t="s">
        <v>1</v>
      </c>
    </row>
    <row r="25" spans="1:19" ht="17.25" customHeight="1">
      <c r="A25" s="90"/>
      <c r="B25" s="107"/>
      <c r="C25" s="110"/>
      <c r="D25" s="113"/>
      <c r="E25" s="31" t="s">
        <v>152</v>
      </c>
      <c r="F25" s="32" t="s">
        <v>152</v>
      </c>
      <c r="G25" s="33" t="s">
        <v>87</v>
      </c>
      <c r="H25" s="21" t="s">
        <v>48</v>
      </c>
      <c r="I25" s="35"/>
      <c r="J25" s="33" t="s">
        <v>88</v>
      </c>
      <c r="K25" s="21"/>
      <c r="L25" s="34"/>
      <c r="M25" s="21" t="s">
        <v>46</v>
      </c>
      <c r="N25" s="21"/>
      <c r="O25" s="35"/>
      <c r="P25" s="105" t="s">
        <v>152</v>
      </c>
      <c r="Q25" s="106"/>
      <c r="R25" s="9" t="s">
        <v>1</v>
      </c>
    </row>
    <row r="26" spans="1:19" ht="17.25" customHeight="1">
      <c r="A26" s="88">
        <v>15</v>
      </c>
      <c r="B26" s="91" t="s">
        <v>19</v>
      </c>
      <c r="C26" s="108" t="s">
        <v>165</v>
      </c>
      <c r="D26" s="111" t="s">
        <v>23</v>
      </c>
      <c r="E26" s="114" t="s">
        <v>166</v>
      </c>
      <c r="F26" s="115"/>
      <c r="G26" s="27" t="s">
        <v>23</v>
      </c>
      <c r="H26" s="16" t="s">
        <v>32</v>
      </c>
      <c r="I26" s="28"/>
      <c r="J26" s="27" t="s">
        <v>89</v>
      </c>
      <c r="K26" s="16" t="s">
        <v>27</v>
      </c>
      <c r="L26" s="28"/>
      <c r="M26" s="16" t="s">
        <v>90</v>
      </c>
      <c r="N26" s="16" t="s">
        <v>73</v>
      </c>
      <c r="O26" s="16"/>
      <c r="P26" s="36">
        <v>702.69254000000001</v>
      </c>
      <c r="Q26" s="26" t="s">
        <v>30</v>
      </c>
      <c r="R26" s="9" t="s">
        <v>1</v>
      </c>
    </row>
    <row r="27" spans="1:19" ht="17.25" customHeight="1">
      <c r="A27" s="89"/>
      <c r="B27" s="92"/>
      <c r="C27" s="109"/>
      <c r="D27" s="112"/>
      <c r="E27" s="116" t="s">
        <v>167</v>
      </c>
      <c r="F27" s="117"/>
      <c r="G27" s="27" t="s">
        <v>54</v>
      </c>
      <c r="H27" s="16" t="s">
        <v>91</v>
      </c>
      <c r="I27" s="28"/>
      <c r="J27" s="27" t="s">
        <v>49</v>
      </c>
      <c r="K27" s="16" t="s">
        <v>34</v>
      </c>
      <c r="L27" s="30"/>
      <c r="M27" s="16" t="s">
        <v>36</v>
      </c>
      <c r="N27" s="16" t="s">
        <v>51</v>
      </c>
      <c r="O27" s="19"/>
      <c r="P27" s="36">
        <v>26.463354000000002</v>
      </c>
      <c r="Q27" s="29" t="s">
        <v>37</v>
      </c>
      <c r="R27" s="9" t="s">
        <v>1</v>
      </c>
    </row>
    <row r="28" spans="1:19" ht="17.25" customHeight="1">
      <c r="A28" s="89"/>
      <c r="B28" s="92"/>
      <c r="C28" s="109"/>
      <c r="D28" s="112"/>
      <c r="E28" s="116" t="s">
        <v>168</v>
      </c>
      <c r="F28" s="117"/>
      <c r="G28" s="27" t="s">
        <v>55</v>
      </c>
      <c r="H28" s="16"/>
      <c r="I28" s="28"/>
      <c r="J28" s="27" t="s">
        <v>92</v>
      </c>
      <c r="K28" s="16" t="s">
        <v>61</v>
      </c>
      <c r="L28" s="30"/>
      <c r="M28" s="16" t="s">
        <v>42</v>
      </c>
      <c r="N28" s="16" t="s">
        <v>93</v>
      </c>
      <c r="O28" s="19"/>
      <c r="P28" s="36">
        <v>25.612184999999997</v>
      </c>
      <c r="Q28" s="29" t="s">
        <v>37</v>
      </c>
      <c r="R28" s="9" t="s">
        <v>1</v>
      </c>
    </row>
    <row r="29" spans="1:19" ht="17.25" customHeight="1">
      <c r="A29" s="90"/>
      <c r="B29" s="93"/>
      <c r="C29" s="110"/>
      <c r="D29" s="113"/>
      <c r="E29" s="20" t="s">
        <v>169</v>
      </c>
      <c r="F29" s="20" t="s">
        <v>152</v>
      </c>
      <c r="G29" s="27" t="s">
        <v>39</v>
      </c>
      <c r="H29" s="16"/>
      <c r="I29" s="28"/>
      <c r="J29" s="27" t="s">
        <v>25</v>
      </c>
      <c r="K29" s="16" t="s">
        <v>35</v>
      </c>
      <c r="L29" s="30"/>
      <c r="M29" s="16" t="s">
        <v>46</v>
      </c>
      <c r="N29" s="16"/>
      <c r="O29" s="19"/>
      <c r="P29" s="105" t="s">
        <v>199</v>
      </c>
      <c r="Q29" s="106"/>
      <c r="R29" s="9" t="s">
        <v>1</v>
      </c>
    </row>
    <row r="30" spans="1:19" ht="17.25" customHeight="1">
      <c r="A30" s="88">
        <v>16</v>
      </c>
      <c r="B30" s="107" t="s">
        <v>22</v>
      </c>
      <c r="C30" s="108" t="s">
        <v>154</v>
      </c>
      <c r="D30" s="111" t="s">
        <v>23</v>
      </c>
      <c r="E30" s="114" t="s">
        <v>170</v>
      </c>
      <c r="F30" s="115"/>
      <c r="G30" s="23" t="s">
        <v>23</v>
      </c>
      <c r="H30" s="13" t="s">
        <v>39</v>
      </c>
      <c r="I30" s="24"/>
      <c r="J30" s="23" t="s">
        <v>94</v>
      </c>
      <c r="K30" s="13" t="s">
        <v>34</v>
      </c>
      <c r="L30" s="24"/>
      <c r="M30" s="13" t="s">
        <v>50</v>
      </c>
      <c r="N30" s="13" t="s">
        <v>46</v>
      </c>
      <c r="O30" s="24"/>
      <c r="P30" s="36">
        <v>651.41899999999976</v>
      </c>
      <c r="Q30" s="26" t="s">
        <v>30</v>
      </c>
      <c r="R30" s="9" t="s">
        <v>1</v>
      </c>
    </row>
    <row r="31" spans="1:19" ht="17.25" customHeight="1">
      <c r="A31" s="89"/>
      <c r="B31" s="107"/>
      <c r="C31" s="109"/>
      <c r="D31" s="112"/>
      <c r="E31" s="116" t="s">
        <v>171</v>
      </c>
      <c r="F31" s="117"/>
      <c r="G31" s="27" t="s">
        <v>95</v>
      </c>
      <c r="H31" s="16" t="s">
        <v>48</v>
      </c>
      <c r="I31" s="30"/>
      <c r="J31" s="27" t="s">
        <v>25</v>
      </c>
      <c r="K31" s="16" t="s">
        <v>146</v>
      </c>
      <c r="L31" s="28"/>
      <c r="M31" s="16" t="s">
        <v>78</v>
      </c>
      <c r="N31" s="16" t="s">
        <v>96</v>
      </c>
      <c r="O31" s="28"/>
      <c r="P31" s="36">
        <v>22.107800000000001</v>
      </c>
      <c r="Q31" s="29" t="s">
        <v>37</v>
      </c>
      <c r="R31" s="9" t="s">
        <v>1</v>
      </c>
    </row>
    <row r="32" spans="1:19" ht="17.25" customHeight="1">
      <c r="A32" s="89"/>
      <c r="B32" s="107"/>
      <c r="C32" s="109"/>
      <c r="D32" s="112"/>
      <c r="E32" s="116" t="s">
        <v>172</v>
      </c>
      <c r="F32" s="117"/>
      <c r="G32" s="27" t="s">
        <v>24</v>
      </c>
      <c r="H32" s="16"/>
      <c r="I32" s="30"/>
      <c r="J32" s="27" t="s">
        <v>85</v>
      </c>
      <c r="K32" s="16" t="s">
        <v>88</v>
      </c>
      <c r="L32" s="28"/>
      <c r="M32" s="16" t="s">
        <v>86</v>
      </c>
      <c r="N32" s="16" t="s">
        <v>36</v>
      </c>
      <c r="O32" s="28"/>
      <c r="P32" s="36">
        <v>15.792299999999999</v>
      </c>
      <c r="Q32" s="29" t="s">
        <v>37</v>
      </c>
      <c r="R32" s="9" t="s">
        <v>1</v>
      </c>
    </row>
    <row r="33" spans="1:18" ht="17.25" customHeight="1">
      <c r="A33" s="90"/>
      <c r="B33" s="107"/>
      <c r="C33" s="110"/>
      <c r="D33" s="113"/>
      <c r="E33" s="31" t="s">
        <v>152</v>
      </c>
      <c r="F33" s="32" t="s">
        <v>152</v>
      </c>
      <c r="G33" s="33" t="s">
        <v>54</v>
      </c>
      <c r="H33" s="21"/>
      <c r="I33" s="35"/>
      <c r="J33" s="33" t="s">
        <v>45</v>
      </c>
      <c r="K33" s="21" t="s">
        <v>35</v>
      </c>
      <c r="L33" s="35"/>
      <c r="M33" s="21" t="s">
        <v>97</v>
      </c>
      <c r="N33" s="21" t="s">
        <v>98</v>
      </c>
      <c r="O33" s="35"/>
      <c r="P33" s="105"/>
      <c r="Q33" s="106"/>
      <c r="R33" s="9" t="s">
        <v>1</v>
      </c>
    </row>
    <row r="34" spans="1:18" ht="17.25" customHeight="1">
      <c r="A34" s="88">
        <v>17</v>
      </c>
      <c r="B34" s="107" t="s">
        <v>47</v>
      </c>
      <c r="C34" s="108" t="s">
        <v>173</v>
      </c>
      <c r="D34" s="111" t="s">
        <v>23</v>
      </c>
      <c r="E34" s="114" t="s">
        <v>174</v>
      </c>
      <c r="F34" s="115"/>
      <c r="G34" s="27" t="s">
        <v>99</v>
      </c>
      <c r="H34" s="16" t="s">
        <v>54</v>
      </c>
      <c r="I34" s="28"/>
      <c r="J34" s="27" t="s">
        <v>67</v>
      </c>
      <c r="K34" s="16" t="s">
        <v>25</v>
      </c>
      <c r="L34" s="28" t="s">
        <v>100</v>
      </c>
      <c r="M34" s="16" t="s">
        <v>101</v>
      </c>
      <c r="N34" s="16" t="s">
        <v>86</v>
      </c>
      <c r="O34" s="28"/>
      <c r="P34" s="36">
        <v>609.01420000000007</v>
      </c>
      <c r="Q34" s="26" t="s">
        <v>30</v>
      </c>
      <c r="R34" s="9" t="s">
        <v>1</v>
      </c>
    </row>
    <row r="35" spans="1:18" ht="17.25" customHeight="1">
      <c r="A35" s="89"/>
      <c r="B35" s="107"/>
      <c r="C35" s="109"/>
      <c r="D35" s="112"/>
      <c r="E35" s="116" t="s">
        <v>175</v>
      </c>
      <c r="F35" s="117"/>
      <c r="G35" s="27" t="s">
        <v>23</v>
      </c>
      <c r="H35" s="16"/>
      <c r="I35" s="28"/>
      <c r="J35" s="27" t="s">
        <v>41</v>
      </c>
      <c r="K35" s="16" t="s">
        <v>40</v>
      </c>
      <c r="L35" s="28"/>
      <c r="M35" s="16" t="s">
        <v>46</v>
      </c>
      <c r="N35" s="16" t="s">
        <v>36</v>
      </c>
      <c r="O35" s="28"/>
      <c r="P35" s="36">
        <v>25.728020000000001</v>
      </c>
      <c r="Q35" s="29" t="s">
        <v>37</v>
      </c>
      <c r="R35" s="9" t="s">
        <v>1</v>
      </c>
    </row>
    <row r="36" spans="1:18" ht="17.25" customHeight="1">
      <c r="A36" s="89"/>
      <c r="B36" s="107"/>
      <c r="C36" s="109"/>
      <c r="D36" s="112"/>
      <c r="E36" s="116" t="s">
        <v>152</v>
      </c>
      <c r="F36" s="117"/>
      <c r="G36" s="27" t="s">
        <v>102</v>
      </c>
      <c r="H36" s="16"/>
      <c r="I36" s="30"/>
      <c r="J36" s="27" t="s">
        <v>61</v>
      </c>
      <c r="K36" s="16" t="s">
        <v>26</v>
      </c>
      <c r="L36" s="28"/>
      <c r="M36" s="16" t="s">
        <v>96</v>
      </c>
      <c r="N36" s="19" t="s">
        <v>103</v>
      </c>
      <c r="O36" s="28"/>
      <c r="P36" s="36">
        <v>20.155799999999996</v>
      </c>
      <c r="Q36" s="29" t="s">
        <v>37</v>
      </c>
      <c r="R36" s="9" t="s">
        <v>1</v>
      </c>
    </row>
    <row r="37" spans="1:18" ht="17.25" customHeight="1">
      <c r="A37" s="90"/>
      <c r="B37" s="107"/>
      <c r="C37" s="110"/>
      <c r="D37" s="113"/>
      <c r="E37" s="31" t="s">
        <v>152</v>
      </c>
      <c r="F37" s="32" t="s">
        <v>152</v>
      </c>
      <c r="G37" s="27" t="s">
        <v>104</v>
      </c>
      <c r="H37" s="16"/>
      <c r="I37" s="30"/>
      <c r="J37" s="27" t="s">
        <v>34</v>
      </c>
      <c r="K37" s="16" t="s">
        <v>27</v>
      </c>
      <c r="L37" s="30"/>
      <c r="M37" s="16" t="s">
        <v>42</v>
      </c>
      <c r="N37" s="19"/>
      <c r="O37" s="28"/>
      <c r="P37" s="105"/>
      <c r="Q37" s="106"/>
      <c r="R37" s="9" t="s">
        <v>1</v>
      </c>
    </row>
    <row r="38" spans="1:18" ht="17.25" customHeight="1">
      <c r="A38" s="88">
        <v>18</v>
      </c>
      <c r="B38" s="107" t="s">
        <v>66</v>
      </c>
      <c r="C38" s="108" t="s">
        <v>154</v>
      </c>
      <c r="D38" s="111" t="s">
        <v>23</v>
      </c>
      <c r="E38" s="114" t="s">
        <v>176</v>
      </c>
      <c r="F38" s="115"/>
      <c r="G38" s="23" t="s">
        <v>23</v>
      </c>
      <c r="H38" s="13" t="s">
        <v>24</v>
      </c>
      <c r="I38" s="37"/>
      <c r="J38" s="23" t="s">
        <v>34</v>
      </c>
      <c r="K38" s="13" t="s">
        <v>25</v>
      </c>
      <c r="L38" s="24"/>
      <c r="M38" s="13" t="s">
        <v>50</v>
      </c>
      <c r="N38" s="13" t="s">
        <v>36</v>
      </c>
      <c r="O38" s="24"/>
      <c r="P38" s="36">
        <v>613.27980000000014</v>
      </c>
      <c r="Q38" s="26" t="s">
        <v>30</v>
      </c>
      <c r="R38" s="9" t="s">
        <v>1</v>
      </c>
    </row>
    <row r="39" spans="1:18" ht="17.25" customHeight="1">
      <c r="A39" s="89"/>
      <c r="B39" s="107"/>
      <c r="C39" s="109"/>
      <c r="D39" s="112"/>
      <c r="E39" s="116" t="s">
        <v>177</v>
      </c>
      <c r="F39" s="117"/>
      <c r="G39" s="27" t="s">
        <v>54</v>
      </c>
      <c r="H39" s="16" t="s">
        <v>105</v>
      </c>
      <c r="I39" s="30"/>
      <c r="J39" s="27" t="s">
        <v>77</v>
      </c>
      <c r="K39" s="16" t="s">
        <v>88</v>
      </c>
      <c r="L39" s="28"/>
      <c r="M39" s="16" t="s">
        <v>42</v>
      </c>
      <c r="N39" s="16"/>
      <c r="O39" s="30"/>
      <c r="P39" s="36">
        <v>27.447120000000009</v>
      </c>
      <c r="Q39" s="29" t="s">
        <v>37</v>
      </c>
      <c r="R39" s="9" t="s">
        <v>1</v>
      </c>
    </row>
    <row r="40" spans="1:18" ht="17.25" customHeight="1">
      <c r="A40" s="89"/>
      <c r="B40" s="107"/>
      <c r="C40" s="109"/>
      <c r="D40" s="112"/>
      <c r="E40" s="116" t="s">
        <v>178</v>
      </c>
      <c r="F40" s="117"/>
      <c r="G40" s="27" t="s">
        <v>48</v>
      </c>
      <c r="H40" s="16" t="s">
        <v>106</v>
      </c>
      <c r="I40" s="30"/>
      <c r="J40" s="27" t="s">
        <v>107</v>
      </c>
      <c r="K40" s="16" t="s">
        <v>35</v>
      </c>
      <c r="L40" s="28"/>
      <c r="M40" s="16" t="s">
        <v>51</v>
      </c>
      <c r="N40" s="16"/>
      <c r="O40" s="30"/>
      <c r="P40" s="36">
        <v>17.336780000000008</v>
      </c>
      <c r="Q40" s="29" t="s">
        <v>37</v>
      </c>
      <c r="R40" s="9" t="s">
        <v>1</v>
      </c>
    </row>
    <row r="41" spans="1:18" ht="17.25" customHeight="1">
      <c r="A41" s="90"/>
      <c r="B41" s="107"/>
      <c r="C41" s="110"/>
      <c r="D41" s="113"/>
      <c r="E41" s="31" t="s">
        <v>179</v>
      </c>
      <c r="F41" s="32" t="s">
        <v>152</v>
      </c>
      <c r="G41" s="33" t="s">
        <v>108</v>
      </c>
      <c r="H41" s="21"/>
      <c r="I41" s="35"/>
      <c r="J41" s="33" t="s">
        <v>49</v>
      </c>
      <c r="K41" s="21"/>
      <c r="L41" s="34"/>
      <c r="M41" s="21" t="s">
        <v>58</v>
      </c>
      <c r="N41" s="21"/>
      <c r="O41" s="35"/>
      <c r="P41" s="105"/>
      <c r="Q41" s="106"/>
      <c r="R41" s="9" t="s">
        <v>1</v>
      </c>
    </row>
    <row r="42" spans="1:18" ht="17.25" customHeight="1">
      <c r="A42" s="88">
        <v>19</v>
      </c>
      <c r="B42" s="107" t="s">
        <v>79</v>
      </c>
      <c r="C42" s="108" t="s">
        <v>180</v>
      </c>
      <c r="D42" s="111" t="s">
        <v>23</v>
      </c>
      <c r="E42" s="114" t="s">
        <v>181</v>
      </c>
      <c r="F42" s="115"/>
      <c r="G42" s="27" t="s">
        <v>23</v>
      </c>
      <c r="H42" s="16"/>
      <c r="I42" s="30"/>
      <c r="J42" s="27" t="s">
        <v>67</v>
      </c>
      <c r="K42" s="16" t="s">
        <v>60</v>
      </c>
      <c r="L42" s="28" t="s">
        <v>109</v>
      </c>
      <c r="M42" s="16" t="s">
        <v>110</v>
      </c>
      <c r="N42" s="16" t="s">
        <v>111</v>
      </c>
      <c r="O42" s="28"/>
      <c r="P42" s="36">
        <v>760.39520000000005</v>
      </c>
      <c r="Q42" s="26" t="s">
        <v>30</v>
      </c>
      <c r="R42" s="9" t="s">
        <v>1</v>
      </c>
    </row>
    <row r="43" spans="1:18" ht="17.25" customHeight="1">
      <c r="A43" s="89"/>
      <c r="B43" s="107"/>
      <c r="C43" s="109"/>
      <c r="D43" s="112"/>
      <c r="E43" s="116" t="s">
        <v>182</v>
      </c>
      <c r="F43" s="117"/>
      <c r="G43" s="27" t="s">
        <v>24</v>
      </c>
      <c r="H43" s="16"/>
      <c r="I43" s="30"/>
      <c r="J43" s="27" t="s">
        <v>41</v>
      </c>
      <c r="K43" s="16" t="s">
        <v>112</v>
      </c>
      <c r="L43" s="28"/>
      <c r="M43" s="16" t="s">
        <v>59</v>
      </c>
      <c r="N43" s="16" t="s">
        <v>46</v>
      </c>
      <c r="O43" s="28"/>
      <c r="P43" s="36">
        <v>19.177320000000005</v>
      </c>
      <c r="Q43" s="29" t="s">
        <v>37</v>
      </c>
      <c r="R43" s="9" t="s">
        <v>1</v>
      </c>
    </row>
    <row r="44" spans="1:18" ht="17.25" customHeight="1">
      <c r="A44" s="89"/>
      <c r="B44" s="107"/>
      <c r="C44" s="109"/>
      <c r="D44" s="112"/>
      <c r="E44" s="116" t="s">
        <v>152</v>
      </c>
      <c r="F44" s="117"/>
      <c r="G44" s="27" t="s">
        <v>74</v>
      </c>
      <c r="H44" s="16"/>
      <c r="I44" s="30"/>
      <c r="J44" s="27" t="s">
        <v>34</v>
      </c>
      <c r="K44" s="16" t="s">
        <v>113</v>
      </c>
      <c r="L44" s="28"/>
      <c r="M44" s="16" t="s">
        <v>78</v>
      </c>
      <c r="N44" s="16" t="s">
        <v>114</v>
      </c>
      <c r="O44" s="28"/>
      <c r="P44" s="36">
        <v>20.492649999999994</v>
      </c>
      <c r="Q44" s="29" t="s">
        <v>37</v>
      </c>
      <c r="R44" s="9" t="s">
        <v>1</v>
      </c>
    </row>
    <row r="45" spans="1:18" ht="17.25" customHeight="1">
      <c r="A45" s="90"/>
      <c r="B45" s="107"/>
      <c r="C45" s="110"/>
      <c r="D45" s="113"/>
      <c r="E45" s="31" t="s">
        <v>152</v>
      </c>
      <c r="F45" s="32" t="s">
        <v>152</v>
      </c>
      <c r="G45" s="27" t="s">
        <v>116</v>
      </c>
      <c r="H45" s="16"/>
      <c r="I45" s="30"/>
      <c r="J45" s="27" t="s">
        <v>25</v>
      </c>
      <c r="K45" s="16" t="s">
        <v>117</v>
      </c>
      <c r="L45" s="30"/>
      <c r="M45" s="16" t="s">
        <v>70</v>
      </c>
      <c r="N45" s="19"/>
      <c r="O45" s="28"/>
      <c r="P45" s="105"/>
      <c r="Q45" s="106"/>
      <c r="R45" s="9" t="s">
        <v>1</v>
      </c>
    </row>
    <row r="46" spans="1:18" ht="17.25" customHeight="1">
      <c r="A46" s="88">
        <v>22</v>
      </c>
      <c r="B46" s="91" t="s">
        <v>19</v>
      </c>
      <c r="C46" s="108" t="s">
        <v>154</v>
      </c>
      <c r="D46" s="111" t="s">
        <v>23</v>
      </c>
      <c r="E46" s="114" t="s">
        <v>183</v>
      </c>
      <c r="F46" s="115"/>
      <c r="G46" s="23" t="s">
        <v>23</v>
      </c>
      <c r="H46" s="13" t="s">
        <v>54</v>
      </c>
      <c r="I46" s="24"/>
      <c r="J46" s="23" t="s">
        <v>92</v>
      </c>
      <c r="K46" s="13" t="s">
        <v>25</v>
      </c>
      <c r="L46" s="37"/>
      <c r="M46" s="13" t="s">
        <v>50</v>
      </c>
      <c r="N46" s="13" t="s">
        <v>46</v>
      </c>
      <c r="O46" s="24" t="s">
        <v>70</v>
      </c>
      <c r="P46" s="36">
        <v>700.59919999999988</v>
      </c>
      <c r="Q46" s="26" t="s">
        <v>30</v>
      </c>
      <c r="R46" s="9" t="s">
        <v>1</v>
      </c>
    </row>
    <row r="47" spans="1:18" ht="17.25" customHeight="1">
      <c r="A47" s="89"/>
      <c r="B47" s="92"/>
      <c r="C47" s="109"/>
      <c r="D47" s="112"/>
      <c r="E47" s="116" t="s">
        <v>184</v>
      </c>
      <c r="F47" s="117"/>
      <c r="G47" s="27" t="s">
        <v>54</v>
      </c>
      <c r="H47" s="16" t="s">
        <v>56</v>
      </c>
      <c r="I47" s="30"/>
      <c r="J47" s="27" t="s">
        <v>49</v>
      </c>
      <c r="K47" s="16" t="s">
        <v>57</v>
      </c>
      <c r="L47" s="30"/>
      <c r="M47" s="16" t="s">
        <v>36</v>
      </c>
      <c r="N47" s="16" t="s">
        <v>59</v>
      </c>
      <c r="O47" s="28"/>
      <c r="P47" s="36">
        <v>29.226619999999993</v>
      </c>
      <c r="Q47" s="29" t="s">
        <v>37</v>
      </c>
      <c r="R47" s="9" t="s">
        <v>1</v>
      </c>
    </row>
    <row r="48" spans="1:18" ht="17.25" customHeight="1">
      <c r="A48" s="89"/>
      <c r="B48" s="92"/>
      <c r="C48" s="109"/>
      <c r="D48" s="112"/>
      <c r="E48" s="116" t="s">
        <v>185</v>
      </c>
      <c r="F48" s="117"/>
      <c r="G48" s="27" t="s">
        <v>119</v>
      </c>
      <c r="H48" s="16" t="s">
        <v>120</v>
      </c>
      <c r="I48" s="30"/>
      <c r="J48" s="27" t="s">
        <v>75</v>
      </c>
      <c r="K48" s="16" t="s">
        <v>77</v>
      </c>
      <c r="L48" s="30"/>
      <c r="M48" s="16" t="s">
        <v>42</v>
      </c>
      <c r="N48" s="16" t="s">
        <v>121</v>
      </c>
      <c r="O48" s="28"/>
      <c r="P48" s="36">
        <v>20.285399999999996</v>
      </c>
      <c r="Q48" s="29" t="s">
        <v>37</v>
      </c>
      <c r="R48" s="9" t="s">
        <v>1</v>
      </c>
    </row>
    <row r="49" spans="1:18" ht="17.25" customHeight="1">
      <c r="A49" s="90"/>
      <c r="B49" s="93"/>
      <c r="C49" s="110"/>
      <c r="D49" s="113"/>
      <c r="E49" s="20" t="s">
        <v>179</v>
      </c>
      <c r="F49" s="20" t="s">
        <v>152</v>
      </c>
      <c r="G49" s="33" t="s">
        <v>122</v>
      </c>
      <c r="H49" s="21" t="s">
        <v>123</v>
      </c>
      <c r="I49" s="35"/>
      <c r="J49" s="33" t="s">
        <v>34</v>
      </c>
      <c r="K49" s="21"/>
      <c r="L49" s="35"/>
      <c r="M49" s="21" t="s">
        <v>73</v>
      </c>
      <c r="N49" s="22" t="s">
        <v>86</v>
      </c>
      <c r="O49" s="34"/>
      <c r="P49" s="105"/>
      <c r="Q49" s="106"/>
      <c r="R49" s="9" t="s">
        <v>1</v>
      </c>
    </row>
    <row r="50" spans="1:18" ht="17.25" customHeight="1">
      <c r="A50" s="88">
        <v>23</v>
      </c>
      <c r="B50" s="107" t="s">
        <v>22</v>
      </c>
      <c r="C50" s="108" t="s">
        <v>154</v>
      </c>
      <c r="D50" s="111" t="s">
        <v>23</v>
      </c>
      <c r="E50" s="114" t="s">
        <v>186</v>
      </c>
      <c r="F50" s="115"/>
      <c r="G50" s="27" t="s">
        <v>23</v>
      </c>
      <c r="H50" s="16" t="s">
        <v>74</v>
      </c>
      <c r="I50" s="28"/>
      <c r="J50" s="27" t="s">
        <v>124</v>
      </c>
      <c r="K50" s="16" t="s">
        <v>88</v>
      </c>
      <c r="L50" s="28"/>
      <c r="M50" s="16" t="s">
        <v>50</v>
      </c>
      <c r="N50" s="16" t="s">
        <v>46</v>
      </c>
      <c r="O50" s="28"/>
      <c r="P50" s="36">
        <v>727.08696000000009</v>
      </c>
      <c r="Q50" s="26" t="s">
        <v>30</v>
      </c>
      <c r="R50" s="9" t="s">
        <v>1</v>
      </c>
    </row>
    <row r="51" spans="1:18" ht="17.25" customHeight="1">
      <c r="A51" s="89"/>
      <c r="B51" s="107"/>
      <c r="C51" s="109"/>
      <c r="D51" s="112"/>
      <c r="E51" s="116" t="s">
        <v>187</v>
      </c>
      <c r="F51" s="117"/>
      <c r="G51" s="27" t="s">
        <v>24</v>
      </c>
      <c r="H51" s="16" t="s">
        <v>125</v>
      </c>
      <c r="I51" s="30"/>
      <c r="J51" s="27" t="s">
        <v>25</v>
      </c>
      <c r="K51" s="16" t="s">
        <v>146</v>
      </c>
      <c r="L51" s="28"/>
      <c r="M51" s="16" t="s">
        <v>78</v>
      </c>
      <c r="N51" s="16" t="s">
        <v>36</v>
      </c>
      <c r="O51" s="28"/>
      <c r="P51" s="36">
        <v>26.076055999999998</v>
      </c>
      <c r="Q51" s="29" t="s">
        <v>83</v>
      </c>
      <c r="R51" s="9" t="s">
        <v>1</v>
      </c>
    </row>
    <row r="52" spans="1:18" ht="17.25" customHeight="1">
      <c r="A52" s="89"/>
      <c r="B52" s="107"/>
      <c r="C52" s="109"/>
      <c r="D52" s="112"/>
      <c r="E52" s="116" t="s">
        <v>188</v>
      </c>
      <c r="F52" s="117"/>
      <c r="G52" s="27" t="s">
        <v>43</v>
      </c>
      <c r="H52" s="16" t="s">
        <v>56</v>
      </c>
      <c r="I52" s="30"/>
      <c r="J52" s="27" t="s">
        <v>75</v>
      </c>
      <c r="K52" s="16" t="s">
        <v>35</v>
      </c>
      <c r="L52" s="30"/>
      <c r="M52" s="16" t="s">
        <v>58</v>
      </c>
      <c r="N52" s="16" t="s">
        <v>59</v>
      </c>
      <c r="O52" s="28"/>
      <c r="P52" s="36">
        <v>25.755490000000005</v>
      </c>
      <c r="Q52" s="29" t="s">
        <v>37</v>
      </c>
      <c r="R52" s="9" t="s">
        <v>1</v>
      </c>
    </row>
    <row r="53" spans="1:18" ht="17.25" customHeight="1">
      <c r="A53" s="90"/>
      <c r="B53" s="107"/>
      <c r="C53" s="110"/>
      <c r="D53" s="113"/>
      <c r="E53" s="31" t="s">
        <v>152</v>
      </c>
      <c r="F53" s="32" t="s">
        <v>152</v>
      </c>
      <c r="G53" s="27" t="s">
        <v>127</v>
      </c>
      <c r="H53" s="16" t="s">
        <v>48</v>
      </c>
      <c r="I53" s="30"/>
      <c r="J53" s="27" t="s">
        <v>34</v>
      </c>
      <c r="K53" s="16"/>
      <c r="L53" s="30"/>
      <c r="M53" s="16" t="s">
        <v>97</v>
      </c>
      <c r="N53" s="19" t="s">
        <v>51</v>
      </c>
      <c r="O53" s="28"/>
      <c r="P53" s="105"/>
      <c r="Q53" s="106"/>
      <c r="R53" s="9" t="s">
        <v>1</v>
      </c>
    </row>
    <row r="54" spans="1:18" ht="17.25" customHeight="1">
      <c r="A54" s="88">
        <v>24</v>
      </c>
      <c r="B54" s="107" t="s">
        <v>47</v>
      </c>
      <c r="C54" s="108" t="s">
        <v>154</v>
      </c>
      <c r="D54" s="111" t="s">
        <v>23</v>
      </c>
      <c r="E54" s="114" t="s">
        <v>189</v>
      </c>
      <c r="F54" s="115"/>
      <c r="G54" s="23" t="s">
        <v>23</v>
      </c>
      <c r="H54" s="13" t="s">
        <v>43</v>
      </c>
      <c r="I54" s="24"/>
      <c r="J54" s="23" t="s">
        <v>41</v>
      </c>
      <c r="K54" s="13" t="s">
        <v>25</v>
      </c>
      <c r="L54" s="24" t="s">
        <v>146</v>
      </c>
      <c r="M54" s="13" t="s">
        <v>50</v>
      </c>
      <c r="N54" s="13"/>
      <c r="O54" s="24"/>
      <c r="P54" s="36">
        <v>698.23399999999992</v>
      </c>
      <c r="Q54" s="26" t="s">
        <v>30</v>
      </c>
      <c r="R54" s="9" t="s">
        <v>1</v>
      </c>
    </row>
    <row r="55" spans="1:18" ht="17.25" customHeight="1">
      <c r="A55" s="89"/>
      <c r="B55" s="107"/>
      <c r="C55" s="109"/>
      <c r="D55" s="112"/>
      <c r="E55" s="116" t="s">
        <v>190</v>
      </c>
      <c r="F55" s="117"/>
      <c r="G55" s="27" t="s">
        <v>128</v>
      </c>
      <c r="H55" s="16"/>
      <c r="I55" s="28"/>
      <c r="J55" s="27" t="s">
        <v>61</v>
      </c>
      <c r="K55" s="16" t="s">
        <v>129</v>
      </c>
      <c r="L55" s="28" t="s">
        <v>85</v>
      </c>
      <c r="M55" s="16" t="s">
        <v>36</v>
      </c>
      <c r="N55" s="16"/>
      <c r="O55" s="28"/>
      <c r="P55" s="36">
        <v>28.942700000000002</v>
      </c>
      <c r="Q55" s="29" t="s">
        <v>37</v>
      </c>
      <c r="R55" s="9" t="s">
        <v>1</v>
      </c>
    </row>
    <row r="56" spans="1:18" ht="17.25" customHeight="1">
      <c r="A56" s="89"/>
      <c r="B56" s="107"/>
      <c r="C56" s="109"/>
      <c r="D56" s="112"/>
      <c r="E56" s="116" t="s">
        <v>191</v>
      </c>
      <c r="F56" s="117"/>
      <c r="G56" s="27" t="s">
        <v>48</v>
      </c>
      <c r="H56" s="16"/>
      <c r="I56" s="28"/>
      <c r="J56" s="27" t="s">
        <v>49</v>
      </c>
      <c r="K56" s="16" t="s">
        <v>34</v>
      </c>
      <c r="L56" s="30" t="s">
        <v>45</v>
      </c>
      <c r="M56" s="16" t="s">
        <v>130</v>
      </c>
      <c r="N56" s="16"/>
      <c r="O56" s="28"/>
      <c r="P56" s="36">
        <v>23.236100000000008</v>
      </c>
      <c r="Q56" s="29" t="s">
        <v>131</v>
      </c>
      <c r="R56" s="9" t="s">
        <v>1</v>
      </c>
    </row>
    <row r="57" spans="1:18" ht="17.25" customHeight="1">
      <c r="A57" s="90"/>
      <c r="B57" s="107"/>
      <c r="C57" s="110"/>
      <c r="D57" s="113"/>
      <c r="E57" s="31" t="s">
        <v>152</v>
      </c>
      <c r="F57" s="32" t="s">
        <v>152</v>
      </c>
      <c r="G57" s="33" t="s">
        <v>54</v>
      </c>
      <c r="H57" s="21"/>
      <c r="I57" s="34"/>
      <c r="J57" s="33" t="s">
        <v>92</v>
      </c>
      <c r="K57" s="21" t="s">
        <v>94</v>
      </c>
      <c r="L57" s="35"/>
      <c r="M57" s="21"/>
      <c r="N57" s="22"/>
      <c r="O57" s="34"/>
      <c r="P57" s="105"/>
      <c r="Q57" s="106"/>
      <c r="R57" s="9" t="s">
        <v>1</v>
      </c>
    </row>
    <row r="58" spans="1:18" ht="17.25" customHeight="1">
      <c r="A58" s="88">
        <v>25</v>
      </c>
      <c r="B58" s="107" t="s">
        <v>66</v>
      </c>
      <c r="C58" s="94"/>
      <c r="D58" s="97"/>
      <c r="E58" s="100"/>
      <c r="F58" s="100"/>
      <c r="G58" s="13"/>
      <c r="H58" s="13"/>
      <c r="I58" s="42"/>
      <c r="J58" s="13"/>
      <c r="K58" s="13"/>
      <c r="L58" s="13"/>
      <c r="M58" s="13"/>
      <c r="N58" s="13"/>
      <c r="O58" s="13"/>
      <c r="P58" s="14"/>
      <c r="Q58" s="15"/>
      <c r="R58" s="9" t="s">
        <v>1</v>
      </c>
    </row>
    <row r="59" spans="1:18" ht="17.25" customHeight="1">
      <c r="A59" s="89"/>
      <c r="B59" s="107"/>
      <c r="C59" s="95"/>
      <c r="D59" s="98"/>
      <c r="E59" s="102"/>
      <c r="F59" s="102"/>
      <c r="G59" s="16"/>
      <c r="H59" s="16"/>
      <c r="I59" s="19"/>
      <c r="J59" s="16"/>
      <c r="K59" s="16"/>
      <c r="L59" s="16"/>
      <c r="M59" s="16"/>
      <c r="N59" s="16"/>
      <c r="O59" s="16"/>
      <c r="P59" s="17"/>
      <c r="Q59" s="18"/>
      <c r="R59" s="9" t="s">
        <v>1</v>
      </c>
    </row>
    <row r="60" spans="1:18" ht="17.25" customHeight="1">
      <c r="A60" s="89"/>
      <c r="B60" s="107"/>
      <c r="C60" s="95"/>
      <c r="D60" s="98"/>
      <c r="E60" s="102"/>
      <c r="F60" s="102"/>
      <c r="G60" s="16"/>
      <c r="H60" s="16"/>
      <c r="I60" s="19"/>
      <c r="J60" s="16"/>
      <c r="K60" s="16"/>
      <c r="L60" s="16"/>
      <c r="M60" s="16"/>
      <c r="N60" s="16"/>
      <c r="O60" s="16"/>
      <c r="P60" s="17"/>
      <c r="Q60" s="18"/>
      <c r="R60" s="9" t="s">
        <v>1</v>
      </c>
    </row>
    <row r="61" spans="1:18" ht="17.25" customHeight="1">
      <c r="A61" s="90"/>
      <c r="B61" s="107"/>
      <c r="C61" s="96"/>
      <c r="D61" s="99"/>
      <c r="E61" s="20"/>
      <c r="F61" s="20"/>
      <c r="G61" s="21"/>
      <c r="H61" s="21"/>
      <c r="I61" s="22"/>
      <c r="J61" s="21"/>
      <c r="K61" s="21"/>
      <c r="L61" s="21"/>
      <c r="M61" s="21"/>
      <c r="N61" s="21"/>
      <c r="O61" s="21"/>
      <c r="P61" s="103"/>
      <c r="Q61" s="104"/>
      <c r="R61" s="9" t="s">
        <v>1</v>
      </c>
    </row>
    <row r="62" spans="1:18" ht="17.25" customHeight="1">
      <c r="A62" s="88">
        <v>26</v>
      </c>
      <c r="B62" s="107" t="s">
        <v>79</v>
      </c>
      <c r="C62" s="94"/>
      <c r="D62" s="97"/>
      <c r="E62" s="100"/>
      <c r="F62" s="100"/>
      <c r="G62" s="13"/>
      <c r="H62" s="13"/>
      <c r="I62" s="42"/>
      <c r="J62" s="13"/>
      <c r="K62" s="13"/>
      <c r="L62" s="13"/>
      <c r="M62" s="13"/>
      <c r="N62" s="13"/>
      <c r="O62" s="13"/>
      <c r="P62" s="14"/>
      <c r="Q62" s="15"/>
      <c r="R62" s="9" t="s">
        <v>1</v>
      </c>
    </row>
    <row r="63" spans="1:18" ht="17.25" customHeight="1">
      <c r="A63" s="89"/>
      <c r="B63" s="107"/>
      <c r="C63" s="95"/>
      <c r="D63" s="98"/>
      <c r="E63" s="102"/>
      <c r="F63" s="102"/>
      <c r="G63" s="16"/>
      <c r="H63" s="16"/>
      <c r="I63" s="19"/>
      <c r="J63" s="16"/>
      <c r="K63" s="16"/>
      <c r="L63" s="16"/>
      <c r="M63" s="16"/>
      <c r="N63" s="16"/>
      <c r="O63" s="16"/>
      <c r="P63" s="17"/>
      <c r="Q63" s="18"/>
      <c r="R63" s="9" t="s">
        <v>1</v>
      </c>
    </row>
    <row r="64" spans="1:18" ht="17.25" customHeight="1">
      <c r="A64" s="89"/>
      <c r="B64" s="107"/>
      <c r="C64" s="95"/>
      <c r="D64" s="98"/>
      <c r="E64" s="102"/>
      <c r="F64" s="102"/>
      <c r="G64" s="16"/>
      <c r="H64" s="16"/>
      <c r="I64" s="19"/>
      <c r="J64" s="16"/>
      <c r="K64" s="16"/>
      <c r="L64" s="16"/>
      <c r="M64" s="16"/>
      <c r="N64" s="16"/>
      <c r="O64" s="16"/>
      <c r="P64" s="17"/>
      <c r="Q64" s="18"/>
      <c r="R64" s="9" t="s">
        <v>1</v>
      </c>
    </row>
    <row r="65" spans="1:18" ht="17.25" customHeight="1">
      <c r="A65" s="90"/>
      <c r="B65" s="107"/>
      <c r="C65" s="96"/>
      <c r="D65" s="99"/>
      <c r="E65" s="20"/>
      <c r="F65" s="20"/>
      <c r="G65" s="21"/>
      <c r="H65" s="21"/>
      <c r="I65" s="22"/>
      <c r="J65" s="21"/>
      <c r="K65" s="21"/>
      <c r="L65" s="22"/>
      <c r="M65" s="21"/>
      <c r="N65" s="21"/>
      <c r="O65" s="21"/>
      <c r="P65" s="103"/>
      <c r="Q65" s="104"/>
      <c r="R65" s="9" t="s">
        <v>1</v>
      </c>
    </row>
    <row r="66" spans="1:18" ht="17.25" customHeight="1">
      <c r="A66" s="88">
        <v>29</v>
      </c>
      <c r="B66" s="91" t="s">
        <v>19</v>
      </c>
      <c r="C66" s="94" t="s">
        <v>152</v>
      </c>
      <c r="D66" s="97" t="s">
        <v>152</v>
      </c>
      <c r="E66" s="100" t="s">
        <v>152</v>
      </c>
      <c r="F66" s="100"/>
      <c r="G66" s="13"/>
      <c r="H66" s="13"/>
      <c r="I66" s="13"/>
      <c r="J66" s="13"/>
      <c r="K66" s="13"/>
      <c r="L66" s="13"/>
      <c r="M66" s="13"/>
      <c r="N66" s="13"/>
      <c r="O66" s="13"/>
      <c r="P66" s="14"/>
      <c r="Q66" s="15"/>
      <c r="R66" s="9" t="s">
        <v>1</v>
      </c>
    </row>
    <row r="67" spans="1:18" ht="17.25" customHeight="1">
      <c r="A67" s="89"/>
      <c r="B67" s="92"/>
      <c r="C67" s="95"/>
      <c r="D67" s="98"/>
      <c r="E67" s="102" t="s">
        <v>152</v>
      </c>
      <c r="F67" s="102"/>
      <c r="G67" s="16"/>
      <c r="H67" s="16"/>
      <c r="I67" s="16"/>
      <c r="J67" s="16"/>
      <c r="K67" s="16"/>
      <c r="L67" s="16"/>
      <c r="M67" s="16"/>
      <c r="N67" s="16"/>
      <c r="O67" s="16"/>
      <c r="P67" s="17"/>
      <c r="Q67" s="18"/>
      <c r="R67" s="9" t="s">
        <v>1</v>
      </c>
    </row>
    <row r="68" spans="1:18" ht="17.25" customHeight="1">
      <c r="A68" s="89"/>
      <c r="B68" s="92"/>
      <c r="C68" s="95"/>
      <c r="D68" s="98"/>
      <c r="E68" s="102" t="s">
        <v>152</v>
      </c>
      <c r="F68" s="102"/>
      <c r="G68" s="16"/>
      <c r="H68" s="16"/>
      <c r="I68" s="16"/>
      <c r="J68" s="16"/>
      <c r="K68" s="16"/>
      <c r="L68" s="16"/>
      <c r="M68" s="16"/>
      <c r="N68" s="16"/>
      <c r="O68" s="16"/>
      <c r="P68" s="17"/>
      <c r="Q68" s="18"/>
      <c r="R68" s="9" t="s">
        <v>1</v>
      </c>
    </row>
    <row r="69" spans="1:18" ht="17.25" customHeight="1">
      <c r="A69" s="90"/>
      <c r="B69" s="93"/>
      <c r="C69" s="96"/>
      <c r="D69" s="99"/>
      <c r="E69" s="20" t="s">
        <v>152</v>
      </c>
      <c r="F69" s="20" t="s">
        <v>152</v>
      </c>
      <c r="G69" s="21"/>
      <c r="H69" s="21"/>
      <c r="I69" s="21"/>
      <c r="J69" s="21"/>
      <c r="K69" s="21"/>
      <c r="L69" s="21"/>
      <c r="M69" s="21"/>
      <c r="N69" s="21"/>
      <c r="O69" s="21"/>
      <c r="P69" s="103"/>
      <c r="Q69" s="104"/>
      <c r="R69" s="9" t="s">
        <v>1</v>
      </c>
    </row>
    <row r="70" spans="1:18" ht="17.25" customHeight="1">
      <c r="A70" s="88">
        <v>30</v>
      </c>
      <c r="B70" s="107" t="s">
        <v>22</v>
      </c>
      <c r="C70" s="94" t="s">
        <v>152</v>
      </c>
      <c r="D70" s="97" t="s">
        <v>152</v>
      </c>
      <c r="E70" s="100" t="s">
        <v>152</v>
      </c>
      <c r="F70" s="100"/>
      <c r="G70" s="13"/>
      <c r="H70" s="13"/>
      <c r="I70" s="13"/>
      <c r="J70" s="13"/>
      <c r="K70" s="13"/>
      <c r="L70" s="13"/>
      <c r="M70" s="13"/>
      <c r="N70" s="13"/>
      <c r="O70" s="13"/>
      <c r="P70" s="14"/>
      <c r="Q70" s="15"/>
      <c r="R70" s="9" t="s">
        <v>1</v>
      </c>
    </row>
    <row r="71" spans="1:18" ht="17.25" customHeight="1">
      <c r="A71" s="89"/>
      <c r="B71" s="107"/>
      <c r="C71" s="95"/>
      <c r="D71" s="98"/>
      <c r="E71" s="102" t="s">
        <v>152</v>
      </c>
      <c r="F71" s="102"/>
      <c r="G71" s="16"/>
      <c r="H71" s="16"/>
      <c r="I71" s="19"/>
      <c r="J71" s="16"/>
      <c r="K71" s="16"/>
      <c r="L71" s="16"/>
      <c r="M71" s="16"/>
      <c r="N71" s="16"/>
      <c r="O71" s="16"/>
      <c r="P71" s="17"/>
      <c r="Q71" s="18"/>
      <c r="R71" s="9" t="s">
        <v>1</v>
      </c>
    </row>
    <row r="72" spans="1:18" ht="17.25" customHeight="1">
      <c r="A72" s="89"/>
      <c r="B72" s="107"/>
      <c r="C72" s="95"/>
      <c r="D72" s="98"/>
      <c r="E72" s="102" t="s">
        <v>152</v>
      </c>
      <c r="F72" s="102"/>
      <c r="G72" s="16"/>
      <c r="H72" s="16"/>
      <c r="I72" s="19"/>
      <c r="J72" s="16"/>
      <c r="K72" s="16"/>
      <c r="L72" s="16"/>
      <c r="M72" s="16"/>
      <c r="N72" s="16"/>
      <c r="O72" s="16"/>
      <c r="P72" s="17"/>
      <c r="Q72" s="18"/>
      <c r="R72" s="9" t="s">
        <v>1</v>
      </c>
    </row>
    <row r="73" spans="1:18" ht="17.25" customHeight="1">
      <c r="A73" s="90"/>
      <c r="B73" s="107"/>
      <c r="C73" s="96"/>
      <c r="D73" s="99"/>
      <c r="E73" s="20" t="s">
        <v>152</v>
      </c>
      <c r="F73" s="20" t="s">
        <v>152</v>
      </c>
      <c r="G73" s="21"/>
      <c r="H73" s="21"/>
      <c r="I73" s="22"/>
      <c r="J73" s="21"/>
      <c r="K73" s="21"/>
      <c r="L73" s="22"/>
      <c r="M73" s="21"/>
      <c r="N73" s="22"/>
      <c r="O73" s="21"/>
      <c r="P73" s="103"/>
      <c r="Q73" s="104"/>
      <c r="R73" s="9" t="s">
        <v>1</v>
      </c>
    </row>
    <row r="74" spans="1:18" ht="17.25" hidden="1" customHeight="1">
      <c r="A74" s="88" t="str">
        <f>IF([1]人数!$F29=0," ",[1]人数!$F29)</f>
        <v xml:space="preserve"> </v>
      </c>
      <c r="B74" s="107" t="s">
        <v>47</v>
      </c>
      <c r="C74" s="108" t="str">
        <f>IF(ISERROR(VLOOKUP(1,[1]作成!$H$938:$K$992,3,FALSE))," ",VLOOKUP(1,[1]作成!$H$938:$K$992,3,FALSE))</f>
        <v xml:space="preserve"> </v>
      </c>
      <c r="D74" s="111" t="str">
        <f>IF(ISERROR(VLOOKUP(2,[1]作成!$H$938:$K$992,4,FALSE))," ",VLOOKUP(2,[1]作成!$H$938:$K$992,4,FALSE))</f>
        <v xml:space="preserve"> </v>
      </c>
      <c r="E74" s="114" t="str">
        <f>IF(ISERROR(VLOOKUP(3,[1]作成!$H$938:$K$992,3,FALSE))," ",VLOOKUP(3,[1]作成!$H$938:$K$992,3,FALSE))</f>
        <v xml:space="preserve"> </v>
      </c>
      <c r="F74" s="115"/>
      <c r="G74" s="23"/>
      <c r="H74" s="13"/>
      <c r="I74" s="24"/>
      <c r="J74" s="23"/>
      <c r="K74" s="13"/>
      <c r="L74" s="24"/>
      <c r="M74" s="23"/>
      <c r="N74" s="13"/>
      <c r="O74" s="24"/>
      <c r="P74" s="36" t="str">
        <f>IF([1]計算!U23=0," ",[1]計算!U23)</f>
        <v xml:space="preserve"> </v>
      </c>
      <c r="Q74" s="26" t="s">
        <v>30</v>
      </c>
    </row>
    <row r="75" spans="1:18" ht="17.25" hidden="1" customHeight="1">
      <c r="A75" s="89"/>
      <c r="B75" s="107"/>
      <c r="C75" s="109"/>
      <c r="D75" s="112"/>
      <c r="E75" s="116" t="str">
        <f>IF(ISERROR(VLOOKUP(4,[1]作成!$H$938:$K$992,3,FALSE))," ",VLOOKUP(4,[1]作成!$H$938:$K$992,3,FALSE))</f>
        <v xml:space="preserve"> </v>
      </c>
      <c r="F75" s="117"/>
      <c r="G75" s="27"/>
      <c r="H75" s="16"/>
      <c r="I75" s="28"/>
      <c r="J75" s="27"/>
      <c r="K75" s="16"/>
      <c r="L75" s="28"/>
      <c r="M75" s="27"/>
      <c r="N75" s="16"/>
      <c r="O75" s="28"/>
      <c r="P75" s="36" t="str">
        <f>IF([1]計算!X23=0," ",[1]計算!X23)</f>
        <v xml:space="preserve"> </v>
      </c>
      <c r="Q75" s="29" t="s">
        <v>37</v>
      </c>
    </row>
    <row r="76" spans="1:18" ht="17.25" hidden="1" customHeight="1">
      <c r="A76" s="89"/>
      <c r="B76" s="107"/>
      <c r="C76" s="109"/>
      <c r="D76" s="112"/>
      <c r="E76" s="116" t="str">
        <f>IF(ISERROR(VLOOKUP(5,[1]作成!$H$938:$K$992,3,FALSE))," ",VLOOKUP(5,[1]作成!$H$938:$K$992,3,FALSE))</f>
        <v xml:space="preserve"> </v>
      </c>
      <c r="F76" s="117"/>
      <c r="G76" s="27"/>
      <c r="H76" s="16"/>
      <c r="I76" s="28"/>
      <c r="J76" s="27"/>
      <c r="K76" s="16"/>
      <c r="L76" s="28"/>
      <c r="M76" s="27"/>
      <c r="N76" s="16"/>
      <c r="O76" s="28"/>
      <c r="P76" s="36" t="str">
        <f>IF([1]計算!Z23=0," ",[1]計算!Z23)</f>
        <v xml:space="preserve"> </v>
      </c>
      <c r="Q76" s="29" t="s">
        <v>37</v>
      </c>
    </row>
    <row r="77" spans="1:18" ht="17.25" hidden="1" customHeight="1">
      <c r="A77" s="90"/>
      <c r="B77" s="107"/>
      <c r="C77" s="110"/>
      <c r="D77" s="113"/>
      <c r="E77" s="31" t="str">
        <f>IF(ISERROR(VLOOKUP(6,[1]作成!$H$938:$K$992,3,FALSE))," ",VLOOKUP(6,[1]作成!$H$938:$K$992,3,FALSE))</f>
        <v xml:space="preserve"> </v>
      </c>
      <c r="F77" s="32" t="str">
        <f>IF(ISERROR(VLOOKUP(7,[1]作成!$H$938:$K$992,3,FALSE))," ",VLOOKUP(7,[1]作成!$H$938:$K$992,3,FALSE))</f>
        <v xml:space="preserve"> </v>
      </c>
      <c r="G77" s="33"/>
      <c r="H77" s="21"/>
      <c r="I77" s="34"/>
      <c r="J77" s="33"/>
      <c r="K77" s="21"/>
      <c r="L77" s="34"/>
      <c r="M77" s="33"/>
      <c r="N77" s="21"/>
      <c r="O77" s="34"/>
      <c r="P77" s="105" t="str">
        <f>IF([1]人数!I29=0," ",[1]人数!I29)</f>
        <v xml:space="preserve"> </v>
      </c>
      <c r="Q77" s="106"/>
    </row>
    <row r="78" spans="1:18" ht="17.25" hidden="1" customHeight="1">
      <c r="A78" s="88" t="str">
        <f>IF([1]人数!$F30=0," ",[1]人数!$F30)</f>
        <v xml:space="preserve"> </v>
      </c>
      <c r="B78" s="107" t="s">
        <v>66</v>
      </c>
      <c r="C78" s="108" t="str">
        <f>IF(ISERROR(VLOOKUP(1,[1]作成!$H$993:$K$1047,3,FALSE))," ",VLOOKUP(1,[1]作成!$H$993:$K$1047,3,FALSE))</f>
        <v xml:space="preserve"> </v>
      </c>
      <c r="D78" s="111" t="str">
        <f>IF(ISERROR(VLOOKUP(2,[1]作成!$H$993:$K$1047,4,FALSE))," ",VLOOKUP(2,[1]作成!$H$993:$K$1047,4,FALSE))</f>
        <v xml:space="preserve"> </v>
      </c>
      <c r="E78" s="114" t="str">
        <f>IF(ISERROR(VLOOKUP(3,[1]作成!$H$993:$K$1047,3,FALSE))," ",VLOOKUP(3,[1]作成!$H$993:$K$1047,3,FALSE))</f>
        <v xml:space="preserve"> </v>
      </c>
      <c r="F78" s="115"/>
      <c r="G78" s="23"/>
      <c r="H78" s="13"/>
      <c r="I78" s="24"/>
      <c r="J78" s="23"/>
      <c r="K78" s="13"/>
      <c r="L78" s="24"/>
      <c r="M78" s="23"/>
      <c r="N78" s="13"/>
      <c r="O78" s="24"/>
      <c r="P78" s="36" t="str">
        <f>IF([1]計算!U24=0," ",[1]計算!U24)</f>
        <v xml:space="preserve"> </v>
      </c>
      <c r="Q78" s="26" t="s">
        <v>30</v>
      </c>
    </row>
    <row r="79" spans="1:18" ht="17.25" hidden="1" customHeight="1">
      <c r="A79" s="89"/>
      <c r="B79" s="107"/>
      <c r="C79" s="109"/>
      <c r="D79" s="112"/>
      <c r="E79" s="116" t="str">
        <f>IF(ISERROR(VLOOKUP(4,[1]作成!$H$993:$K$1047,3,FALSE))," ",VLOOKUP(4,[1]作成!$H$993:$K$1047,3,FALSE))</f>
        <v xml:space="preserve"> </v>
      </c>
      <c r="F79" s="117"/>
      <c r="G79" s="27"/>
      <c r="H79" s="16"/>
      <c r="I79" s="28"/>
      <c r="J79" s="27"/>
      <c r="K79" s="16"/>
      <c r="L79" s="28"/>
      <c r="M79" s="27"/>
      <c r="N79" s="16"/>
      <c r="O79" s="28"/>
      <c r="P79" s="36" t="str">
        <f>IF([1]計算!X24=0," ",[1]計算!X24)</f>
        <v xml:space="preserve"> </v>
      </c>
      <c r="Q79" s="29" t="s">
        <v>37</v>
      </c>
    </row>
    <row r="80" spans="1:18" ht="17.25" hidden="1" customHeight="1">
      <c r="A80" s="89"/>
      <c r="B80" s="107"/>
      <c r="C80" s="109"/>
      <c r="D80" s="112"/>
      <c r="E80" s="116" t="str">
        <f>IF(ISERROR(VLOOKUP(5,[1]作成!$H$993:$K$1047,3,FALSE))," ",VLOOKUP(5,[1]作成!$H$993:$K$1047,3,FALSE))</f>
        <v xml:space="preserve"> </v>
      </c>
      <c r="F80" s="117"/>
      <c r="G80" s="27"/>
      <c r="H80" s="16"/>
      <c r="I80" s="28"/>
      <c r="J80" s="27"/>
      <c r="K80" s="16"/>
      <c r="L80" s="28"/>
      <c r="M80" s="27"/>
      <c r="N80" s="16"/>
      <c r="O80" s="28"/>
      <c r="P80" s="36" t="str">
        <f>IF([1]計算!Z24=0," ",[1]計算!Z24)</f>
        <v xml:space="preserve"> </v>
      </c>
      <c r="Q80" s="29" t="s">
        <v>37</v>
      </c>
    </row>
    <row r="81" spans="1:17" ht="17.25" hidden="1" customHeight="1">
      <c r="A81" s="90"/>
      <c r="B81" s="107"/>
      <c r="C81" s="110"/>
      <c r="D81" s="113"/>
      <c r="E81" s="31" t="str">
        <f>IF(ISERROR(VLOOKUP(6,[1]作成!$H$993:$K$1047,3,FALSE))," ",VLOOKUP(6,[1]作成!$H$993:$K$1047,3,FALSE))</f>
        <v xml:space="preserve"> </v>
      </c>
      <c r="F81" s="32" t="str">
        <f>IF(ISERROR(VLOOKUP(7,[1]作成!$H$993:$K$1047,3,FALSE))," ",VLOOKUP(7,[1]作成!$H$993:$K$1047,3,FALSE))</f>
        <v xml:space="preserve"> </v>
      </c>
      <c r="G81" s="33"/>
      <c r="H81" s="21"/>
      <c r="I81" s="34"/>
      <c r="J81" s="33"/>
      <c r="K81" s="21"/>
      <c r="L81" s="34"/>
      <c r="M81" s="33"/>
      <c r="N81" s="21"/>
      <c r="O81" s="34"/>
      <c r="P81" s="105" t="str">
        <f>IF([1]人数!I30=0," ",[1]人数!I30)</f>
        <v xml:space="preserve"> </v>
      </c>
      <c r="Q81" s="106"/>
    </row>
    <row r="82" spans="1:17" ht="17.25" hidden="1" customHeight="1">
      <c r="A82" s="88" t="str">
        <f>IF([1]人数!$F31=0," ",[1]人数!$F31)</f>
        <v xml:space="preserve"> </v>
      </c>
      <c r="B82" s="107" t="s">
        <v>79</v>
      </c>
      <c r="C82" s="108" t="str">
        <f>IF(ISERROR(VLOOKUP(1,[1]作成!$H$1048:$K$1102,3,FALSE))," ",VLOOKUP(1,[1]作成!$H$1048:$K$1102,3,FALSE))</f>
        <v xml:space="preserve"> </v>
      </c>
      <c r="D82" s="111" t="str">
        <f>IF(ISERROR(VLOOKUP(2,[1]作成!$H$1048:$K$1102,4,FALSE))," ",VLOOKUP(2,[1]作成!$H$1048:$K$1102,4,FALSE))</f>
        <v xml:space="preserve"> </v>
      </c>
      <c r="E82" s="114" t="str">
        <f>IF(ISERROR(VLOOKUP(3,[1]作成!$H$1048:$K$1102,3,FALSE))," ",VLOOKUP(3,[1]作成!$H$1048:$K$1102,3,FALSE))</f>
        <v xml:space="preserve"> </v>
      </c>
      <c r="F82" s="115"/>
      <c r="G82" s="23"/>
      <c r="H82" s="13"/>
      <c r="I82" s="24"/>
      <c r="J82" s="23"/>
      <c r="K82" s="13"/>
      <c r="L82" s="24"/>
      <c r="M82" s="23"/>
      <c r="N82" s="13"/>
      <c r="O82" s="24"/>
      <c r="P82" s="36" t="str">
        <f>IF([1]計算!U25=0," ",[1]計算!U25)</f>
        <v xml:space="preserve"> </v>
      </c>
      <c r="Q82" s="26" t="s">
        <v>30</v>
      </c>
    </row>
    <row r="83" spans="1:17" ht="17.25" hidden="1" customHeight="1">
      <c r="A83" s="89"/>
      <c r="B83" s="107"/>
      <c r="C83" s="109"/>
      <c r="D83" s="112"/>
      <c r="E83" s="116" t="str">
        <f>IF(ISERROR(VLOOKUP(4,[1]作成!$H$1048:$K$1102,3,FALSE))," ",VLOOKUP(4,[1]作成!$H$1048:$K$1102,3,FALSE))</f>
        <v xml:space="preserve"> </v>
      </c>
      <c r="F83" s="117"/>
      <c r="G83" s="27"/>
      <c r="H83" s="16"/>
      <c r="I83" s="28"/>
      <c r="J83" s="27"/>
      <c r="K83" s="16"/>
      <c r="L83" s="28"/>
      <c r="M83" s="27"/>
      <c r="N83" s="16"/>
      <c r="O83" s="28"/>
      <c r="P83" s="36" t="str">
        <f>IF([1]計算!X25=0," ",[1]計算!X25)</f>
        <v xml:space="preserve"> </v>
      </c>
      <c r="Q83" s="29" t="s">
        <v>138</v>
      </c>
    </row>
    <row r="84" spans="1:17" ht="17.25" hidden="1" customHeight="1">
      <c r="A84" s="89"/>
      <c r="B84" s="107"/>
      <c r="C84" s="109"/>
      <c r="D84" s="112"/>
      <c r="E84" s="116" t="str">
        <f>IF(ISERROR(VLOOKUP(5,[1]作成!$H$1048:$K$1102,3,FALSE))," ",VLOOKUP(5,[1]作成!$H$1048:$K$1102,3,FALSE))</f>
        <v xml:space="preserve"> </v>
      </c>
      <c r="F84" s="117"/>
      <c r="G84" s="27"/>
      <c r="H84" s="16"/>
      <c r="I84" s="28"/>
      <c r="J84" s="27"/>
      <c r="K84" s="16"/>
      <c r="L84" s="28"/>
      <c r="M84" s="27"/>
      <c r="N84" s="16"/>
      <c r="O84" s="28"/>
      <c r="P84" s="36" t="str">
        <f>IF([1]計算!Z25=0," ",[1]計算!Z25)</f>
        <v xml:space="preserve"> </v>
      </c>
      <c r="Q84" s="29" t="s">
        <v>138</v>
      </c>
    </row>
    <row r="85" spans="1:17" ht="17.25" hidden="1" customHeight="1">
      <c r="A85" s="90"/>
      <c r="B85" s="107"/>
      <c r="C85" s="110"/>
      <c r="D85" s="113"/>
      <c r="E85" s="31" t="str">
        <f>IF(ISERROR(VLOOKUP(6,[1]作成!$H$1048:$K$1102,3,FALSE))," ",VLOOKUP(6,[1]作成!$H$1048:$K$1102,3,FALSE))</f>
        <v xml:space="preserve"> </v>
      </c>
      <c r="F85" s="32" t="str">
        <f>IF(ISERROR(VLOOKUP(7,[1]作成!$H$1048:$K$1102,3,FALSE))," ",VLOOKUP(7,[1]作成!$H$1048:$K$1102,3,FALSE))</f>
        <v xml:space="preserve"> </v>
      </c>
      <c r="G85" s="33"/>
      <c r="H85" s="21"/>
      <c r="I85" s="34"/>
      <c r="J85" s="33"/>
      <c r="K85" s="21"/>
      <c r="L85" s="34"/>
      <c r="M85" s="33"/>
      <c r="N85" s="21"/>
      <c r="O85" s="34"/>
      <c r="P85" s="105" t="str">
        <f>IF([1]人数!I31=0," ",[1]人数!I31)</f>
        <v xml:space="preserve"> </v>
      </c>
      <c r="Q85" s="106"/>
    </row>
    <row r="86" spans="1:17" ht="17.25" hidden="1" customHeight="1">
      <c r="A86" s="88" t="str">
        <f>IF([1]人数!$F32=0," ",[1]人数!$F32)</f>
        <v xml:space="preserve"> </v>
      </c>
      <c r="B86" s="91" t="s">
        <v>19</v>
      </c>
      <c r="C86" s="108" t="str">
        <f>IF(ISERROR(VLOOKUP(1,[1]作成!$H$1103:$K$1157,3,FALSE))," ",VLOOKUP(1,[1]作成!$H$1103:$K$1157,3,FALSE))</f>
        <v xml:space="preserve"> </v>
      </c>
      <c r="D86" s="111" t="str">
        <f>IF(ISERROR(VLOOKUP(2,[1]作成!$H$1103:$K$1157,4,FALSE))," ",VLOOKUP(2,[1]作成!$H$1103:$K$1157,4,FALSE))</f>
        <v xml:space="preserve"> </v>
      </c>
      <c r="E86" s="114" t="str">
        <f>IF(ISERROR(VLOOKUP(3,[1]作成!$H$1103:$K$1157,3,FALSE))," ",VLOOKUP(3,[1]作成!$H$1103:$K$1157,3,FALSE))</f>
        <v xml:space="preserve"> </v>
      </c>
      <c r="F86" s="115"/>
      <c r="G86" s="23"/>
      <c r="H86" s="13"/>
      <c r="I86" s="24"/>
      <c r="J86" s="23"/>
      <c r="K86" s="13"/>
      <c r="L86" s="24"/>
      <c r="M86" s="23"/>
      <c r="N86" s="13"/>
      <c r="O86" s="24"/>
      <c r="P86" s="36" t="str">
        <f>IF([1]計算!U26=0," ",[1]計算!U26)</f>
        <v xml:space="preserve"> </v>
      </c>
      <c r="Q86" s="26" t="s">
        <v>133</v>
      </c>
    </row>
    <row r="87" spans="1:17" ht="17.25" hidden="1" customHeight="1">
      <c r="A87" s="89"/>
      <c r="B87" s="92"/>
      <c r="C87" s="109"/>
      <c r="D87" s="112"/>
      <c r="E87" s="116" t="str">
        <f>IF(ISERROR(VLOOKUP(4,[1]作成!$H$1103:$K$1157,3,FALSE))," ",VLOOKUP(4,[1]作成!$H$1103:$K$1157,3,FALSE))</f>
        <v xml:space="preserve"> </v>
      </c>
      <c r="F87" s="117"/>
      <c r="G87" s="27"/>
      <c r="H87" s="16"/>
      <c r="I87" s="28"/>
      <c r="J87" s="27"/>
      <c r="K87" s="16"/>
      <c r="L87" s="28"/>
      <c r="M87" s="27"/>
      <c r="N87" s="16"/>
      <c r="O87" s="28"/>
      <c r="P87" s="36" t="str">
        <f>IF([1]計算!X26=0," ",[1]計算!X26)</f>
        <v xml:space="preserve"> </v>
      </c>
      <c r="Q87" s="29" t="s">
        <v>131</v>
      </c>
    </row>
    <row r="88" spans="1:17" ht="17.25" hidden="1" customHeight="1">
      <c r="A88" s="89"/>
      <c r="B88" s="92"/>
      <c r="C88" s="109"/>
      <c r="D88" s="112"/>
      <c r="E88" s="116" t="str">
        <f>IF(ISERROR(VLOOKUP(5,[1]作成!$H$1103:$K$1157,3,FALSE))," ",VLOOKUP(5,[1]作成!$H$1103:$K$1157,3,FALSE))</f>
        <v xml:space="preserve"> </v>
      </c>
      <c r="F88" s="117"/>
      <c r="G88" s="27"/>
      <c r="H88" s="16"/>
      <c r="I88" s="28"/>
      <c r="J88" s="27"/>
      <c r="K88" s="16"/>
      <c r="L88" s="28"/>
      <c r="M88" s="27"/>
      <c r="N88" s="16"/>
      <c r="O88" s="28"/>
      <c r="P88" s="36" t="str">
        <f>IF([1]計算!Z26=0," ",[1]計算!Z26)</f>
        <v xml:space="preserve"> </v>
      </c>
      <c r="Q88" s="29" t="s">
        <v>131</v>
      </c>
    </row>
    <row r="89" spans="1:17" ht="17.25" hidden="1" customHeight="1">
      <c r="A89" s="90"/>
      <c r="B89" s="93"/>
      <c r="C89" s="110"/>
      <c r="D89" s="113"/>
      <c r="E89" s="20" t="str">
        <f>IF(ISERROR(VLOOKUP(6,[1]作成!$H$1103:$K$1157,3,FALSE))," ",VLOOKUP(6,[1]作成!$H$1103:$K$1157,3,FALSE))</f>
        <v xml:space="preserve"> </v>
      </c>
      <c r="F89" s="20" t="str">
        <f>IF(ISERROR(VLOOKUP(7,[1]作成!$H$1103:$K$1157,3,FALSE))," ",VLOOKUP(7,[1]作成!$H$1103:$K$1157,3,FALSE))</f>
        <v xml:space="preserve"> </v>
      </c>
      <c r="G89" s="33"/>
      <c r="H89" s="21"/>
      <c r="I89" s="34"/>
      <c r="J89" s="33"/>
      <c r="K89" s="21"/>
      <c r="L89" s="34"/>
      <c r="M89" s="33"/>
      <c r="N89" s="21"/>
      <c r="O89" s="34"/>
      <c r="P89" s="105" t="str">
        <f>IF([1]人数!I32=0," ",[1]人数!I32)</f>
        <v xml:space="preserve"> </v>
      </c>
      <c r="Q89" s="106"/>
    </row>
    <row r="90" spans="1:17" ht="17.25" hidden="1" customHeight="1">
      <c r="A90" s="88" t="str">
        <f>IF([1]人数!$F33=0," ",[1]人数!$F33)</f>
        <v xml:space="preserve"> </v>
      </c>
      <c r="B90" s="107" t="s">
        <v>22</v>
      </c>
      <c r="C90" s="108" t="str">
        <f>IF(ISERROR(VLOOKUP(1,[1]作成!$H$1158:$K$1212,3,FALSE))," ",VLOOKUP(1,[1]作成!$H$1158:$K$1212,3,FALSE))</f>
        <v xml:space="preserve"> </v>
      </c>
      <c r="D90" s="111" t="str">
        <f>IF(ISERROR(VLOOKUP(2,[1]作成!$H$1158:$K$1212,4,FALSE))," ",VLOOKUP(2,[1]作成!$H$1158:$K$1212,4,FALSE))</f>
        <v xml:space="preserve"> </v>
      </c>
      <c r="E90" s="114" t="str">
        <f>IF(ISERROR(VLOOKUP(3,[1]作成!$H$1158:$K$1212,3,FALSE))," ",VLOOKUP(3,[1]作成!$H$1158:$K$1212,3,FALSE))</f>
        <v xml:space="preserve"> </v>
      </c>
      <c r="F90" s="115"/>
      <c r="G90" s="23"/>
      <c r="H90" s="13"/>
      <c r="I90" s="24"/>
      <c r="J90" s="23"/>
      <c r="K90" s="13"/>
      <c r="L90" s="24"/>
      <c r="M90" s="23"/>
      <c r="N90" s="13"/>
      <c r="O90" s="24"/>
      <c r="P90" s="36" t="str">
        <f>IF([1]計算!U27=0," ",[1]計算!U27)</f>
        <v xml:space="preserve"> </v>
      </c>
      <c r="Q90" s="26" t="s">
        <v>133</v>
      </c>
    </row>
    <row r="91" spans="1:17" ht="17.25" hidden="1" customHeight="1">
      <c r="A91" s="89"/>
      <c r="B91" s="107"/>
      <c r="C91" s="109"/>
      <c r="D91" s="112"/>
      <c r="E91" s="116" t="str">
        <f>IF(ISERROR(VLOOKUP(4,[1]作成!$H$1158:$K$1212,3,FALSE))," ",VLOOKUP(4,[1]作成!$H$1158:$K$1212,3,FALSE))</f>
        <v xml:space="preserve"> </v>
      </c>
      <c r="F91" s="117"/>
      <c r="G91" s="27"/>
      <c r="H91" s="16"/>
      <c r="I91" s="28"/>
      <c r="J91" s="27"/>
      <c r="K91" s="16"/>
      <c r="L91" s="28"/>
      <c r="M91" s="27"/>
      <c r="N91" s="16"/>
      <c r="O91" s="28"/>
      <c r="P91" s="36" t="str">
        <f>IF([1]計算!X27=0," ",[1]計算!X27)</f>
        <v xml:space="preserve"> </v>
      </c>
      <c r="Q91" s="29" t="s">
        <v>83</v>
      </c>
    </row>
    <row r="92" spans="1:17" ht="17.25" hidden="1" customHeight="1">
      <c r="A92" s="89"/>
      <c r="B92" s="107"/>
      <c r="C92" s="109"/>
      <c r="D92" s="112"/>
      <c r="E92" s="116" t="str">
        <f>IF(ISERROR(VLOOKUP(5,[1]作成!$H$1158:$K$1212,3,FALSE))," ",VLOOKUP(5,[1]作成!$H$1158:$K$1212,3,FALSE))</f>
        <v xml:space="preserve"> </v>
      </c>
      <c r="F92" s="117"/>
      <c r="G92" s="27"/>
      <c r="H92" s="16"/>
      <c r="I92" s="28"/>
      <c r="J92" s="27"/>
      <c r="K92" s="16"/>
      <c r="L92" s="28"/>
      <c r="M92" s="27"/>
      <c r="N92" s="16"/>
      <c r="O92" s="28"/>
      <c r="P92" s="36" t="str">
        <f>IF([1]計算!Z27=0," ",[1]計算!Z27)</f>
        <v xml:space="preserve"> </v>
      </c>
      <c r="Q92" s="29" t="s">
        <v>131</v>
      </c>
    </row>
    <row r="93" spans="1:17" ht="17.25" hidden="1" customHeight="1">
      <c r="A93" s="90"/>
      <c r="B93" s="107"/>
      <c r="C93" s="110"/>
      <c r="D93" s="113"/>
      <c r="E93" s="31" t="str">
        <f>IF(ISERROR(VLOOKUP(6,[1]作成!$H$1158:$K$1212,3,FALSE))," ",VLOOKUP(6,[1]作成!$H$1158:$K$1212,3,FALSE))</f>
        <v xml:space="preserve"> </v>
      </c>
      <c r="F93" s="32" t="str">
        <f>IF(ISERROR(VLOOKUP(7,[1]作成!$H$1158:$K$1212,3,FALSE))," ",VLOOKUP(7,[1]作成!$H$1158:$K$1212,3,FALSE))</f>
        <v xml:space="preserve"> </v>
      </c>
      <c r="G93" s="33"/>
      <c r="H93" s="21"/>
      <c r="I93" s="34"/>
      <c r="J93" s="33"/>
      <c r="K93" s="21"/>
      <c r="L93" s="34"/>
      <c r="M93" s="33"/>
      <c r="N93" s="21"/>
      <c r="O93" s="34"/>
      <c r="P93" s="118" t="str">
        <f>IF([1]人数!I33=0," ",[1]人数!I33)</f>
        <v xml:space="preserve"> </v>
      </c>
      <c r="Q93" s="118"/>
    </row>
    <row r="94" spans="1:17" ht="17.25" hidden="1" customHeight="1">
      <c r="A94" s="88" t="str">
        <f>IF([1]人数!$F34=0," ",[1]人数!$F34)</f>
        <v xml:space="preserve"> </v>
      </c>
      <c r="B94" s="107" t="s">
        <v>47</v>
      </c>
      <c r="C94" s="108" t="str">
        <f>IF(ISERROR(VLOOKUP(1,[1]作成!$H$1213:$K$1267,3,FALSE))," ",VLOOKUP(1,[1]作成!$H$1213:$K$1267,3,FALSE))</f>
        <v xml:space="preserve"> </v>
      </c>
      <c r="D94" s="111" t="str">
        <f>IF(ISERROR(VLOOKUP(2,[1]作成!$H$1213:$K$1267,4,FALSE))," ",VLOOKUP(2,[1]作成!$H$1213:$K$1267,4,FALSE))</f>
        <v xml:space="preserve"> </v>
      </c>
      <c r="E94" s="114" t="str">
        <f>IF(ISERROR(VLOOKUP(3,[1]作成!$H$1213:$K$1267,3,FALSE))," ",VLOOKUP(3,[1]作成!$H$1213:$K$1267,3,FALSE))</f>
        <v xml:space="preserve"> </v>
      </c>
      <c r="F94" s="115"/>
      <c r="G94" s="23"/>
      <c r="H94" s="13"/>
      <c r="I94" s="24"/>
      <c r="J94" s="23"/>
      <c r="K94" s="13"/>
      <c r="L94" s="24"/>
      <c r="M94" s="23"/>
      <c r="N94" s="13"/>
      <c r="O94" s="24"/>
      <c r="P94" s="36" t="str">
        <f>IF([1]計算!U28=0," ",[1]計算!U28)</f>
        <v xml:space="preserve"> </v>
      </c>
      <c r="Q94" s="26" t="s">
        <v>30</v>
      </c>
    </row>
    <row r="95" spans="1:17" ht="17.25" hidden="1" customHeight="1">
      <c r="A95" s="89"/>
      <c r="B95" s="107"/>
      <c r="C95" s="109"/>
      <c r="D95" s="112"/>
      <c r="E95" s="116" t="str">
        <f>IF(ISERROR(VLOOKUP(4,[1]作成!$H$1213:$K$1267,3,FALSE))," ",VLOOKUP(4,[1]作成!$H$1213:$K$1267,3,FALSE))</f>
        <v xml:space="preserve"> </v>
      </c>
      <c r="F95" s="117"/>
      <c r="G95" s="27"/>
      <c r="H95" s="16"/>
      <c r="I95" s="28"/>
      <c r="J95" s="27"/>
      <c r="K95" s="16"/>
      <c r="L95" s="28"/>
      <c r="M95" s="27"/>
      <c r="N95" s="16"/>
      <c r="O95" s="28"/>
      <c r="P95" s="36" t="str">
        <f>IF([1]計算!X28=0," ",[1]計算!X28)</f>
        <v xml:space="preserve"> </v>
      </c>
      <c r="Q95" s="29" t="s">
        <v>37</v>
      </c>
    </row>
    <row r="96" spans="1:17" ht="17.25" hidden="1" customHeight="1">
      <c r="A96" s="89"/>
      <c r="B96" s="107"/>
      <c r="C96" s="109"/>
      <c r="D96" s="112"/>
      <c r="E96" s="116" t="str">
        <f>IF(ISERROR(VLOOKUP(5,[1]作成!$H$1213:$K$1267,3,FALSE))," ",VLOOKUP(5,[1]作成!$H$1213:$K$1267,3,FALSE))</f>
        <v xml:space="preserve"> </v>
      </c>
      <c r="F96" s="117"/>
      <c r="G96" s="27"/>
      <c r="H96" s="16"/>
      <c r="I96" s="28"/>
      <c r="J96" s="27"/>
      <c r="K96" s="16"/>
      <c r="L96" s="28"/>
      <c r="M96" s="27"/>
      <c r="N96" s="16"/>
      <c r="O96" s="28"/>
      <c r="P96" s="36" t="str">
        <f>IF([1]計算!Z28=0," ",[1]計算!Z28)</f>
        <v xml:space="preserve"> </v>
      </c>
      <c r="Q96" s="29" t="s">
        <v>138</v>
      </c>
    </row>
    <row r="97" spans="1:18" ht="17.25" hidden="1" customHeight="1">
      <c r="A97" s="90"/>
      <c r="B97" s="107"/>
      <c r="C97" s="110"/>
      <c r="D97" s="113"/>
      <c r="E97" s="31" t="str">
        <f>IF(ISERROR(VLOOKUP(6,[1]作成!$H$1213:$K$1267,3,FALSE))," ",VLOOKUP(6,[1]作成!$H$1213:$K$1267,3,FALSE))</f>
        <v xml:space="preserve"> </v>
      </c>
      <c r="F97" s="32" t="str">
        <f>IF(ISERROR(VLOOKUP(7,[1]作成!$H$1213:$K$1267,3,FALSE))," ",VLOOKUP(7,[1]作成!$H$1213:$K$1267,3,FALSE))</f>
        <v xml:space="preserve"> </v>
      </c>
      <c r="G97" s="33"/>
      <c r="H97" s="21"/>
      <c r="I97" s="34"/>
      <c r="J97" s="33"/>
      <c r="K97" s="21"/>
      <c r="L97" s="34"/>
      <c r="M97" s="33"/>
      <c r="N97" s="21"/>
      <c r="O97" s="34"/>
      <c r="P97" s="105" t="str">
        <f>IF([1]人数!I34=0," ",[1]人数!I34)</f>
        <v xml:space="preserve"> </v>
      </c>
      <c r="Q97" s="106"/>
    </row>
    <row r="98" spans="1:18" ht="17.25" hidden="1" customHeight="1">
      <c r="A98" s="88" t="str">
        <f>IF([1]人数!$F35=0," ",[1]人数!$F35)</f>
        <v xml:space="preserve"> </v>
      </c>
      <c r="B98" s="107" t="s">
        <v>66</v>
      </c>
      <c r="C98" s="108" t="str">
        <f>IF(ISERROR(VLOOKUP(1,[1]作成!$H$1268:$K$1322,3,FALSE))," ",VLOOKUP(1,[1]作成!$H$1268:$K$1322,3,FALSE))</f>
        <v xml:space="preserve"> </v>
      </c>
      <c r="D98" s="111" t="str">
        <f>IF(ISERROR(VLOOKUP(2,[1]作成!$H$1268:$K$1322,4,FALSE))," ",VLOOKUP(2,[1]作成!$H$1268:$K$1322,4,FALSE))</f>
        <v xml:space="preserve"> </v>
      </c>
      <c r="E98" s="114" t="str">
        <f>IF(ISERROR(VLOOKUP(3,[1]作成!$H$1268:$K$1322,3,FALSE))," ",VLOOKUP(3,[1]作成!$H$1268:$K$1322,3,FALSE))</f>
        <v xml:space="preserve"> </v>
      </c>
      <c r="F98" s="115"/>
      <c r="G98" s="23"/>
      <c r="H98" s="13"/>
      <c r="I98" s="24"/>
      <c r="J98" s="23"/>
      <c r="K98" s="13"/>
      <c r="L98" s="24"/>
      <c r="M98" s="23"/>
      <c r="N98" s="13"/>
      <c r="O98" s="24"/>
      <c r="P98" s="36" t="str">
        <f>IF([1]計算!U29=0," ",[1]計算!U29)</f>
        <v xml:space="preserve"> </v>
      </c>
      <c r="Q98" s="26" t="s">
        <v>30</v>
      </c>
    </row>
    <row r="99" spans="1:18" ht="17.25" hidden="1" customHeight="1">
      <c r="A99" s="89"/>
      <c r="B99" s="107"/>
      <c r="C99" s="109"/>
      <c r="D99" s="112"/>
      <c r="E99" s="116" t="str">
        <f>IF(ISERROR(VLOOKUP(4,[1]作成!$H$1268:$K$1322,3,FALSE))," ",VLOOKUP(4,[1]作成!$H$1268:$K$1322,3,FALSE))</f>
        <v xml:space="preserve"> </v>
      </c>
      <c r="F99" s="117"/>
      <c r="G99" s="27"/>
      <c r="H99" s="16"/>
      <c r="I99" s="28"/>
      <c r="J99" s="27"/>
      <c r="K99" s="16"/>
      <c r="L99" s="28"/>
      <c r="M99" s="27"/>
      <c r="N99" s="16"/>
      <c r="O99" s="28"/>
      <c r="P99" s="36" t="str">
        <f>IF([1]計算!X29=0," ",[1]計算!X29)</f>
        <v xml:space="preserve"> </v>
      </c>
      <c r="Q99" s="29" t="s">
        <v>37</v>
      </c>
    </row>
    <row r="100" spans="1:18" ht="17.25" hidden="1" customHeight="1">
      <c r="A100" s="89"/>
      <c r="B100" s="107"/>
      <c r="C100" s="109"/>
      <c r="D100" s="112"/>
      <c r="E100" s="116" t="str">
        <f>IF(ISERROR(VLOOKUP(5,[1]作成!$H$1268:$K$1322,3,FALSE))," ",VLOOKUP(5,[1]作成!$H$1268:$K$1322,3,FALSE))</f>
        <v xml:space="preserve"> </v>
      </c>
      <c r="F100" s="117"/>
      <c r="G100" s="27"/>
      <c r="H100" s="16"/>
      <c r="I100" s="28"/>
      <c r="J100" s="27"/>
      <c r="K100" s="16"/>
      <c r="L100" s="28"/>
      <c r="M100" s="27"/>
      <c r="N100" s="16"/>
      <c r="O100" s="28"/>
      <c r="P100" s="36" t="str">
        <f>IF([1]計算!Z29=0," ",[1]計算!Z29)</f>
        <v xml:space="preserve"> </v>
      </c>
      <c r="Q100" s="29" t="s">
        <v>37</v>
      </c>
    </row>
    <row r="101" spans="1:18" ht="17.25" hidden="1" customHeight="1">
      <c r="A101" s="90"/>
      <c r="B101" s="107"/>
      <c r="C101" s="110"/>
      <c r="D101" s="113"/>
      <c r="E101" s="31" t="str">
        <f>IF(ISERROR(VLOOKUP(6,[1]作成!$H$1268:$K$1322,3,FALSE))," ",VLOOKUP(6,[1]作成!$H$1268:$K$1322,3,FALSE))</f>
        <v xml:space="preserve"> </v>
      </c>
      <c r="F101" s="32" t="str">
        <f>IF(ISERROR(VLOOKUP(7,[1]作成!$H$1268:$K$1322,3,FALSE))," ",VLOOKUP(7,[1]作成!$H$1268:$K$1322,3,FALSE))</f>
        <v xml:space="preserve"> </v>
      </c>
      <c r="G101" s="33"/>
      <c r="H101" s="21"/>
      <c r="I101" s="34"/>
      <c r="J101" s="33"/>
      <c r="K101" s="21"/>
      <c r="L101" s="34"/>
      <c r="M101" s="33"/>
      <c r="N101" s="21"/>
      <c r="O101" s="34"/>
      <c r="P101" s="118" t="str">
        <f>IF([1]人数!I35=0," ",[1]人数!I35)</f>
        <v xml:space="preserve"> </v>
      </c>
      <c r="Q101" s="118"/>
    </row>
    <row r="102" spans="1:18" ht="17.25" hidden="1" customHeight="1">
      <c r="A102" s="88" t="str">
        <f>IF([1]人数!$F36=0," ",[1]人数!$F36)</f>
        <v xml:space="preserve"> </v>
      </c>
      <c r="B102" s="91" t="s">
        <v>79</v>
      </c>
      <c r="C102" s="108" t="str">
        <f>IF(ISERROR(VLOOKUP(1,[1]作成!$H$1323:$K$1377,3,FALSE))," ",VLOOKUP(1,[1]作成!$H$1323:$K$1377,3,FALSE))</f>
        <v xml:space="preserve"> </v>
      </c>
      <c r="D102" s="111" t="str">
        <f>IF(ISERROR(VLOOKUP(2,[1]作成!$H$1323:$K$1377,4,FALSE))," ",VLOOKUP(2,[1]作成!$H$1323:$K$1377,4,FALSE))</f>
        <v xml:space="preserve"> </v>
      </c>
      <c r="E102" s="114" t="str">
        <f>IF(ISERROR(VLOOKUP(3,[1]作成!$H$1323:$K$1377,3,FALSE))," ",VLOOKUP(3,[1]作成!$H$1323:$K$1377,3,FALSE))</f>
        <v xml:space="preserve"> </v>
      </c>
      <c r="F102" s="115"/>
      <c r="G102" s="39"/>
      <c r="H102" s="19"/>
      <c r="I102" s="30"/>
      <c r="J102" s="39"/>
      <c r="K102" s="19"/>
      <c r="L102" s="30"/>
      <c r="M102" s="39"/>
      <c r="N102" s="19"/>
      <c r="O102" s="30"/>
      <c r="P102" s="36" t="str">
        <f>IF([1]計算!U30=0," ",[1]計算!U30)</f>
        <v xml:space="preserve"> </v>
      </c>
      <c r="Q102" s="26" t="s">
        <v>140</v>
      </c>
    </row>
    <row r="103" spans="1:18" ht="17.25" hidden="1" customHeight="1">
      <c r="A103" s="89"/>
      <c r="B103" s="92"/>
      <c r="C103" s="109"/>
      <c r="D103" s="112"/>
      <c r="E103" s="116" t="str">
        <f>IF(ISERROR(VLOOKUP(4,[1]作成!$H$1323:$K$1377,3,FALSE))," ",VLOOKUP(4,[1]作成!$H$1323:$K$1377,3,FALSE))</f>
        <v xml:space="preserve"> </v>
      </c>
      <c r="F103" s="117"/>
      <c r="G103" s="39"/>
      <c r="H103" s="19"/>
      <c r="I103" s="30"/>
      <c r="J103" s="39"/>
      <c r="K103" s="19"/>
      <c r="L103" s="30"/>
      <c r="M103" s="39"/>
      <c r="N103" s="19"/>
      <c r="O103" s="30"/>
      <c r="P103" s="36" t="str">
        <f>IF([1]計算!X30=0," ",[1]計算!X30)</f>
        <v xml:space="preserve"> </v>
      </c>
      <c r="Q103" s="29" t="s">
        <v>138</v>
      </c>
    </row>
    <row r="104" spans="1:18" ht="17.25" hidden="1" customHeight="1">
      <c r="A104" s="89"/>
      <c r="B104" s="92"/>
      <c r="C104" s="109"/>
      <c r="D104" s="112"/>
      <c r="E104" s="116" t="str">
        <f>IF(ISERROR(VLOOKUP(5,[1]作成!$H$1323:$K$1377,3,FALSE))," ",VLOOKUP(5,[1]作成!$H$1323:$K$1377,3,FALSE))</f>
        <v xml:space="preserve"> </v>
      </c>
      <c r="F104" s="117"/>
      <c r="G104" s="39"/>
      <c r="H104" s="19"/>
      <c r="I104" s="30"/>
      <c r="J104" s="39"/>
      <c r="K104" s="19"/>
      <c r="L104" s="30"/>
      <c r="M104" s="39"/>
      <c r="N104" s="19"/>
      <c r="O104" s="30"/>
      <c r="P104" s="36" t="str">
        <f>IF([1]計算!Z30=0," ",[1]計算!Z30)</f>
        <v xml:space="preserve"> </v>
      </c>
      <c r="Q104" s="29" t="s">
        <v>138</v>
      </c>
    </row>
    <row r="105" spans="1:18" ht="17.25" hidden="1" customHeight="1">
      <c r="A105" s="90"/>
      <c r="B105" s="93"/>
      <c r="C105" s="110"/>
      <c r="D105" s="113"/>
      <c r="E105" s="31" t="str">
        <f>IF(ISERROR(VLOOKUP(6,[1]作成!$H$1323:$K$1377,3,FALSE))," ",VLOOKUP(6,[1]作成!$H$1323:$K$1377,3,FALSE))</f>
        <v xml:space="preserve"> </v>
      </c>
      <c r="F105" s="32" t="str">
        <f>IF(ISERROR(VLOOKUP(7,[1]作成!$H$1323:$K$1377,3,FALSE))," ",VLOOKUP(7,[1]作成!$H$1323:$K$1377,3,FALSE))</f>
        <v xml:space="preserve"> </v>
      </c>
      <c r="G105" s="40"/>
      <c r="H105" s="22"/>
      <c r="I105" s="35"/>
      <c r="J105" s="40"/>
      <c r="K105" s="22"/>
      <c r="L105" s="35"/>
      <c r="M105" s="40"/>
      <c r="N105" s="22"/>
      <c r="O105" s="35"/>
      <c r="P105" s="118" t="str">
        <f>IF([1]人数!I36=0," ",[1]人数!I36)</f>
        <v xml:space="preserve"> </v>
      </c>
      <c r="Q105" s="118"/>
    </row>
    <row r="106" spans="1:18" ht="17.25" hidden="1" customHeight="1">
      <c r="A106" s="88" t="str">
        <f>IF([1]人数!$F37=0," ",[1]人数!$F37)</f>
        <v xml:space="preserve"> </v>
      </c>
      <c r="B106" s="91" t="s">
        <v>19</v>
      </c>
      <c r="C106" s="108" t="str">
        <f>IF(ISERROR(VLOOKUP(1,[1]作成!$H$1378:$K$1432,3,FALSE))," ",VLOOKUP(1,[1]作成!$H$1378:$K$1432,3,FALSE))</f>
        <v xml:space="preserve"> </v>
      </c>
      <c r="D106" s="111" t="str">
        <f>IF(ISERROR(VLOOKUP(2,[1]作成!$H$1378:$K$1432,4,FALSE))," ",VLOOKUP(2,[1]作成!$H$1378:$K$1432,4,FALSE))</f>
        <v xml:space="preserve"> </v>
      </c>
      <c r="E106" s="114" t="str">
        <f>IF(ISERROR(VLOOKUP(3,[1]作成!$H$1378:$K$1432,3,FALSE))," ",VLOOKUP(3,[1]作成!$H$1378:$K$1432,3,FALSE))</f>
        <v xml:space="preserve"> </v>
      </c>
      <c r="F106" s="115"/>
      <c r="G106" s="41"/>
      <c r="H106" s="42"/>
      <c r="I106" s="37"/>
      <c r="J106" s="41"/>
      <c r="K106" s="42"/>
      <c r="L106" s="37"/>
      <c r="M106" s="41"/>
      <c r="N106" s="42"/>
      <c r="O106" s="37"/>
      <c r="P106" s="36" t="str">
        <f>IF([1]計算!U31=0," ",[1]計算!U31)</f>
        <v xml:space="preserve"> </v>
      </c>
      <c r="Q106" s="26" t="s">
        <v>133</v>
      </c>
    </row>
    <row r="107" spans="1:18" ht="17.25" hidden="1" customHeight="1">
      <c r="A107" s="89"/>
      <c r="B107" s="92"/>
      <c r="C107" s="109"/>
      <c r="D107" s="112"/>
      <c r="E107" s="116" t="str">
        <f>IF(ISERROR(VLOOKUP(4,[1]作成!$H$1378:$K$1432,3,FALSE))," ",VLOOKUP(4,[1]作成!$H$1378:$K$1432,3,FALSE))</f>
        <v xml:space="preserve"> </v>
      </c>
      <c r="F107" s="117"/>
      <c r="G107" s="39"/>
      <c r="H107" s="19"/>
      <c r="I107" s="30"/>
      <c r="J107" s="39"/>
      <c r="K107" s="19"/>
      <c r="L107" s="30"/>
      <c r="M107" s="39"/>
      <c r="N107" s="19"/>
      <c r="O107" s="30"/>
      <c r="P107" s="36" t="str">
        <f>IF([1]計算!X31=0," ",[1]計算!X31)</f>
        <v xml:space="preserve"> </v>
      </c>
      <c r="Q107" s="29" t="s">
        <v>131</v>
      </c>
    </row>
    <row r="108" spans="1:18" ht="17.25" hidden="1" customHeight="1">
      <c r="A108" s="89"/>
      <c r="B108" s="92"/>
      <c r="C108" s="109"/>
      <c r="D108" s="112"/>
      <c r="E108" s="116" t="str">
        <f>IF(ISERROR(VLOOKUP(5,[1]作成!$H$1378:$K$1432,3,FALSE))," ",VLOOKUP(5,[1]作成!$H$1378:$K$1432,3,FALSE))</f>
        <v xml:space="preserve"> </v>
      </c>
      <c r="F108" s="117"/>
      <c r="G108" s="39"/>
      <c r="H108" s="19"/>
      <c r="I108" s="30"/>
      <c r="J108" s="39"/>
      <c r="K108" s="19"/>
      <c r="L108" s="30"/>
      <c r="M108" s="39"/>
      <c r="N108" s="19"/>
      <c r="O108" s="30"/>
      <c r="P108" s="36" t="str">
        <f>IF([1]計算!Z31=0," ",[1]計算!Z31)</f>
        <v xml:space="preserve"> </v>
      </c>
      <c r="Q108" s="29" t="s">
        <v>131</v>
      </c>
    </row>
    <row r="109" spans="1:18" ht="17.25" hidden="1" customHeight="1">
      <c r="A109" s="90"/>
      <c r="B109" s="93"/>
      <c r="C109" s="110"/>
      <c r="D109" s="113"/>
      <c r="E109" s="31" t="str">
        <f>IF(ISERROR(VLOOKUP(6,[1]作成!$H$1378:$K$1432,3,FALSE))," ",VLOOKUP(6,[1]作成!$H$1378:$K$1432,3,FALSE))</f>
        <v xml:space="preserve"> </v>
      </c>
      <c r="F109" s="32" t="str">
        <f>IF(ISERROR(VLOOKUP(7,[1]作成!$H$1378:$K$1432,3,FALSE))," ",VLOOKUP(7,[1]作成!$H$1378:$K$1432,3,FALSE))</f>
        <v xml:space="preserve"> </v>
      </c>
      <c r="G109" s="40"/>
      <c r="H109" s="22"/>
      <c r="I109" s="35"/>
      <c r="J109" s="40"/>
      <c r="K109" s="22"/>
      <c r="L109" s="35"/>
      <c r="M109" s="40"/>
      <c r="N109" s="22"/>
      <c r="O109" s="35"/>
      <c r="P109" s="118" t="str">
        <f>IF([1]人数!I37=0," ",[1]人数!I37)</f>
        <v xml:space="preserve"> </v>
      </c>
      <c r="Q109" s="118"/>
    </row>
    <row r="110" spans="1:18" ht="15.95" customHeight="1">
      <c r="A110" s="9"/>
      <c r="B110" s="9" t="s">
        <v>141</v>
      </c>
      <c r="C110" s="43"/>
      <c r="D110" s="9"/>
      <c r="E110" s="9"/>
      <c r="F110" s="9"/>
      <c r="P110" s="9"/>
      <c r="Q110" s="9"/>
      <c r="R110" s="9" t="s">
        <v>1</v>
      </c>
    </row>
    <row r="111" spans="1:18" ht="15.95" customHeight="1">
      <c r="A111" s="9"/>
      <c r="B111" s="9" t="s">
        <v>142</v>
      </c>
      <c r="C111" s="43"/>
      <c r="D111" s="9"/>
      <c r="E111" s="9"/>
      <c r="F111" s="9"/>
      <c r="L111" s="8" t="s">
        <v>143</v>
      </c>
      <c r="M111" s="8"/>
      <c r="N111" s="8"/>
      <c r="P111" s="9"/>
      <c r="Q111" s="9"/>
      <c r="R111" s="9" t="s">
        <v>1</v>
      </c>
    </row>
    <row r="112" spans="1:18" ht="15.95" customHeight="1">
      <c r="A112" s="9"/>
      <c r="B112" s="9" t="s">
        <v>144</v>
      </c>
      <c r="C112" s="43"/>
      <c r="D112" s="9"/>
      <c r="E112" s="9"/>
      <c r="F112" s="9"/>
      <c r="P112" s="9"/>
      <c r="Q112" s="9"/>
      <c r="R112" s="9" t="s">
        <v>1</v>
      </c>
    </row>
    <row r="113" spans="1:18" ht="15.95" customHeight="1">
      <c r="A113" s="9"/>
      <c r="B113" s="9"/>
      <c r="C113" s="43"/>
      <c r="D113" s="9"/>
      <c r="E113" s="9"/>
      <c r="F113" s="9"/>
      <c r="P113" s="9"/>
      <c r="Q113" s="9"/>
      <c r="R113" s="9" t="s">
        <v>1</v>
      </c>
    </row>
    <row r="114" spans="1:18" ht="15.95" customHeight="1">
      <c r="A114" s="9"/>
      <c r="B114" s="9"/>
      <c r="C114" s="43"/>
      <c r="D114" s="9"/>
      <c r="E114" s="9"/>
      <c r="F114" s="9"/>
      <c r="P114" s="9"/>
      <c r="Q114" s="9"/>
      <c r="R114" s="9" t="s">
        <v>1</v>
      </c>
    </row>
    <row r="115" spans="1:18" ht="15.95" customHeight="1">
      <c r="A115" s="9"/>
      <c r="B115" s="9"/>
      <c r="C115" s="43"/>
      <c r="D115" s="9"/>
      <c r="E115" s="9"/>
      <c r="F115" s="9"/>
      <c r="P115" s="9"/>
      <c r="Q115" s="9"/>
      <c r="R115" s="9" t="s">
        <v>1</v>
      </c>
    </row>
    <row r="116" spans="1:18" ht="15.95" customHeight="1">
      <c r="A116" s="9"/>
      <c r="B116" s="9"/>
      <c r="C116" s="44"/>
      <c r="D116" s="9"/>
      <c r="E116" s="9"/>
      <c r="F116" s="9"/>
      <c r="P116" s="9"/>
      <c r="Q116" s="9"/>
      <c r="R116" s="9" t="s">
        <v>1</v>
      </c>
    </row>
    <row r="117" spans="1:18" ht="15.95" customHeight="1">
      <c r="A117" s="9"/>
      <c r="B117" s="9"/>
      <c r="C117" s="44"/>
      <c r="D117" s="9"/>
      <c r="E117" s="9"/>
      <c r="F117" s="9"/>
      <c r="P117" s="9"/>
      <c r="Q117" s="9"/>
      <c r="R117" s="9" t="s">
        <v>1</v>
      </c>
    </row>
    <row r="118" spans="1:18" ht="15.95" customHeight="1">
      <c r="A118" s="9"/>
      <c r="B118" s="9"/>
      <c r="C118" s="44"/>
      <c r="D118" s="9"/>
      <c r="E118" s="9"/>
      <c r="F118" s="9"/>
      <c r="P118" s="9"/>
      <c r="Q118" s="9"/>
      <c r="R118" s="9" t="s">
        <v>1</v>
      </c>
    </row>
    <row r="119" spans="1:18" ht="15.95" customHeight="1">
      <c r="A119" s="9"/>
      <c r="B119" s="9"/>
      <c r="C119" s="44"/>
      <c r="D119" s="9"/>
      <c r="E119" s="9"/>
      <c r="F119" s="9"/>
      <c r="P119" s="9"/>
      <c r="Q119" s="9"/>
      <c r="R119" s="9" t="s">
        <v>1</v>
      </c>
    </row>
    <row r="120" spans="1:18" ht="15.95" customHeight="1">
      <c r="A120" s="9"/>
      <c r="B120" s="9"/>
      <c r="C120" s="44"/>
      <c r="D120" s="9"/>
      <c r="E120" s="9"/>
      <c r="F120" s="9"/>
      <c r="P120" s="9"/>
      <c r="Q120" s="9"/>
      <c r="R120" s="9" t="s">
        <v>1</v>
      </c>
    </row>
    <row r="121" spans="1:18" ht="15.95" customHeight="1">
      <c r="A121" s="9"/>
      <c r="B121" s="9"/>
      <c r="C121" s="44"/>
      <c r="D121" s="9"/>
      <c r="E121" s="9"/>
      <c r="F121" s="9"/>
      <c r="P121" s="9"/>
      <c r="Q121" s="9"/>
      <c r="R121" s="9" t="s">
        <v>1</v>
      </c>
    </row>
    <row r="122" spans="1:18" ht="15.95" customHeight="1">
      <c r="A122" s="9"/>
      <c r="B122" s="9"/>
      <c r="C122" s="44"/>
      <c r="D122" s="9"/>
      <c r="E122" s="9"/>
      <c r="F122" s="9"/>
      <c r="P122" s="9"/>
      <c r="Q122" s="9"/>
      <c r="R122" s="9" t="s">
        <v>1</v>
      </c>
    </row>
    <row r="123" spans="1:18" ht="15.95" customHeight="1">
      <c r="A123" s="9"/>
      <c r="B123" s="9"/>
      <c r="C123" s="44"/>
      <c r="D123" s="9"/>
      <c r="E123" s="9"/>
      <c r="F123" s="9"/>
      <c r="P123" s="9"/>
      <c r="Q123" s="9"/>
      <c r="R123" s="9" t="s">
        <v>1</v>
      </c>
    </row>
    <row r="124" spans="1:18" ht="15.95" customHeight="1">
      <c r="A124" s="9"/>
      <c r="B124" s="9"/>
      <c r="C124" s="43"/>
      <c r="D124" s="9"/>
      <c r="E124" s="9"/>
      <c r="F124" s="9"/>
      <c r="P124" s="9"/>
      <c r="Q124" s="9"/>
      <c r="R124" s="9" t="s">
        <v>1</v>
      </c>
    </row>
    <row r="125" spans="1:18" ht="15.95" customHeight="1">
      <c r="A125" s="9"/>
      <c r="B125" s="9"/>
      <c r="C125" s="43"/>
      <c r="D125" s="9"/>
      <c r="E125" s="9"/>
      <c r="F125" s="9"/>
      <c r="P125" s="9"/>
      <c r="Q125" s="9"/>
      <c r="R125" s="9" t="s">
        <v>1</v>
      </c>
    </row>
    <row r="126" spans="1:18" ht="15.95" customHeight="1">
      <c r="A126" s="9"/>
      <c r="B126" s="9"/>
      <c r="C126" s="43"/>
      <c r="D126" s="9"/>
      <c r="E126" s="9"/>
      <c r="F126" s="9"/>
      <c r="P126" s="9"/>
      <c r="Q126" s="9"/>
      <c r="R126" s="9" t="s">
        <v>1</v>
      </c>
    </row>
    <row r="127" spans="1:18" ht="15.95" customHeight="1">
      <c r="A127" s="9"/>
      <c r="B127" s="9"/>
      <c r="C127" s="43"/>
      <c r="D127" s="9"/>
      <c r="E127" s="9"/>
      <c r="F127" s="9"/>
      <c r="P127" s="9"/>
      <c r="Q127" s="9"/>
      <c r="R127" s="9" t="s">
        <v>1</v>
      </c>
    </row>
    <row r="128" spans="1:18" ht="15.95" customHeight="1">
      <c r="A128" s="9"/>
      <c r="B128" s="9"/>
      <c r="C128" s="43"/>
      <c r="D128" s="9"/>
      <c r="E128" s="9"/>
      <c r="F128" s="9"/>
      <c r="P128" s="9"/>
      <c r="Q128" s="9"/>
      <c r="R128" s="9" t="s">
        <v>1</v>
      </c>
    </row>
    <row r="129" spans="1:18" ht="15.95" customHeight="1">
      <c r="A129" s="9"/>
      <c r="B129" s="9"/>
      <c r="C129" s="43"/>
      <c r="D129" s="9"/>
      <c r="E129" s="9"/>
      <c r="F129" s="9"/>
      <c r="P129" s="9"/>
      <c r="Q129" s="9"/>
      <c r="R129" s="9" t="s">
        <v>1</v>
      </c>
    </row>
    <row r="130" spans="1:18" ht="15.95" customHeight="1">
      <c r="A130" s="9"/>
      <c r="B130" s="9"/>
      <c r="C130" s="43"/>
      <c r="D130" s="9"/>
      <c r="E130" s="9"/>
      <c r="F130" s="9"/>
      <c r="P130" s="9"/>
      <c r="Q130" s="9"/>
      <c r="R130" s="9" t="s">
        <v>1</v>
      </c>
    </row>
    <row r="131" spans="1:18" ht="15.95" hidden="1" customHeight="1">
      <c r="A131" s="9"/>
      <c r="B131" s="9"/>
      <c r="C131" s="43"/>
      <c r="D131" s="9"/>
      <c r="E131" s="9"/>
      <c r="F131" s="9"/>
      <c r="P131" s="9"/>
      <c r="Q131" s="9"/>
    </row>
    <row r="132" spans="1:18"/>
    <row r="133" spans="1:18"/>
  </sheetData>
  <sheetProtection autoFilter="0"/>
  <autoFilter ref="R1:R131">
    <filterColumn colId="0">
      <customFilters>
        <customFilter operator="notEqual" val=" "/>
      </customFilters>
    </filterColumn>
  </autoFilter>
  <mergeCells count="225">
    <mergeCell ref="P109:Q109"/>
    <mergeCell ref="A106:A109"/>
    <mergeCell ref="B106:B109"/>
    <mergeCell ref="C106:C109"/>
    <mergeCell ref="D106:D109"/>
    <mergeCell ref="E106:F106"/>
    <mergeCell ref="E107:F107"/>
    <mergeCell ref="E108:F108"/>
    <mergeCell ref="P101:Q101"/>
    <mergeCell ref="A102:A105"/>
    <mergeCell ref="B102:B105"/>
    <mergeCell ref="C102:C105"/>
    <mergeCell ref="D102:D105"/>
    <mergeCell ref="E102:F102"/>
    <mergeCell ref="E103:F103"/>
    <mergeCell ref="E104:F104"/>
    <mergeCell ref="P105:Q105"/>
    <mergeCell ref="A98:A101"/>
    <mergeCell ref="B98:B101"/>
    <mergeCell ref="C98:C101"/>
    <mergeCell ref="D98:D101"/>
    <mergeCell ref="E98:F98"/>
    <mergeCell ref="E99:F99"/>
    <mergeCell ref="E100:F100"/>
    <mergeCell ref="P93:Q93"/>
    <mergeCell ref="A94:A97"/>
    <mergeCell ref="B94:B97"/>
    <mergeCell ref="C94:C97"/>
    <mergeCell ref="D94:D97"/>
    <mergeCell ref="E94:F94"/>
    <mergeCell ref="E95:F95"/>
    <mergeCell ref="E96:F96"/>
    <mergeCell ref="P97:Q97"/>
    <mergeCell ref="A90:A93"/>
    <mergeCell ref="B90:B93"/>
    <mergeCell ref="C90:C93"/>
    <mergeCell ref="D90:D93"/>
    <mergeCell ref="E90:F90"/>
    <mergeCell ref="E91:F91"/>
    <mergeCell ref="E92:F92"/>
    <mergeCell ref="P85:Q85"/>
    <mergeCell ref="A86:A89"/>
    <mergeCell ref="B86:B89"/>
    <mergeCell ref="C86:C89"/>
    <mergeCell ref="D86:D89"/>
    <mergeCell ref="E86:F86"/>
    <mergeCell ref="E87:F87"/>
    <mergeCell ref="E88:F88"/>
    <mergeCell ref="P89:Q89"/>
    <mergeCell ref="A82:A85"/>
    <mergeCell ref="B82:B85"/>
    <mergeCell ref="C82:C85"/>
    <mergeCell ref="D82:D85"/>
    <mergeCell ref="E82:F82"/>
    <mergeCell ref="E83:F83"/>
    <mergeCell ref="E84:F84"/>
    <mergeCell ref="P77:Q77"/>
    <mergeCell ref="A78:A81"/>
    <mergeCell ref="B78:B81"/>
    <mergeCell ref="C78:C81"/>
    <mergeCell ref="D78:D81"/>
    <mergeCell ref="E78:F78"/>
    <mergeCell ref="E79:F79"/>
    <mergeCell ref="E80:F80"/>
    <mergeCell ref="P81:Q81"/>
    <mergeCell ref="A74:A77"/>
    <mergeCell ref="B74:B77"/>
    <mergeCell ref="C74:C77"/>
    <mergeCell ref="D74:D77"/>
    <mergeCell ref="E74:F74"/>
    <mergeCell ref="E75:F75"/>
    <mergeCell ref="E76:F76"/>
    <mergeCell ref="P69:Q69"/>
    <mergeCell ref="A70:A73"/>
    <mergeCell ref="B70:B73"/>
    <mergeCell ref="C70:C73"/>
    <mergeCell ref="D70:D73"/>
    <mergeCell ref="E70:F70"/>
    <mergeCell ref="E71:F71"/>
    <mergeCell ref="E72:F72"/>
    <mergeCell ref="P73:Q73"/>
    <mergeCell ref="A66:A69"/>
    <mergeCell ref="B66:B69"/>
    <mergeCell ref="C66:C69"/>
    <mergeCell ref="D66:D69"/>
    <mergeCell ref="E66:F66"/>
    <mergeCell ref="E67:F67"/>
    <mergeCell ref="E68:F68"/>
    <mergeCell ref="P61:Q61"/>
    <mergeCell ref="A62:A65"/>
    <mergeCell ref="B62:B65"/>
    <mergeCell ref="C62:C65"/>
    <mergeCell ref="D62:D65"/>
    <mergeCell ref="E62:F62"/>
    <mergeCell ref="E63:F63"/>
    <mergeCell ref="E64:F64"/>
    <mergeCell ref="P65:Q65"/>
    <mergeCell ref="A58:A61"/>
    <mergeCell ref="B58:B61"/>
    <mergeCell ref="C58:C61"/>
    <mergeCell ref="D58:D61"/>
    <mergeCell ref="E58:F58"/>
    <mergeCell ref="E59:F59"/>
    <mergeCell ref="E60:F60"/>
    <mergeCell ref="P53:Q53"/>
    <mergeCell ref="A54:A57"/>
    <mergeCell ref="B54:B57"/>
    <mergeCell ref="C54:C57"/>
    <mergeCell ref="D54:D57"/>
    <mergeCell ref="E54:F54"/>
    <mergeCell ref="E55:F55"/>
    <mergeCell ref="E56:F56"/>
    <mergeCell ref="P57:Q57"/>
    <mergeCell ref="A50:A53"/>
    <mergeCell ref="B50:B53"/>
    <mergeCell ref="C50:C53"/>
    <mergeCell ref="D50:D53"/>
    <mergeCell ref="E50:F50"/>
    <mergeCell ref="E51:F51"/>
    <mergeCell ref="E52:F52"/>
    <mergeCell ref="P45:Q45"/>
    <mergeCell ref="A46:A49"/>
    <mergeCell ref="B46:B49"/>
    <mergeCell ref="C46:C49"/>
    <mergeCell ref="D46:D49"/>
    <mergeCell ref="E46:F46"/>
    <mergeCell ref="E47:F47"/>
    <mergeCell ref="E48:F48"/>
    <mergeCell ref="P49:Q49"/>
    <mergeCell ref="A42:A45"/>
    <mergeCell ref="B42:B45"/>
    <mergeCell ref="C42:C45"/>
    <mergeCell ref="D42:D45"/>
    <mergeCell ref="E42:F42"/>
    <mergeCell ref="E43:F43"/>
    <mergeCell ref="E44:F44"/>
    <mergeCell ref="P37:Q37"/>
    <mergeCell ref="A38:A41"/>
    <mergeCell ref="B38:B41"/>
    <mergeCell ref="C38:C41"/>
    <mergeCell ref="D38:D41"/>
    <mergeCell ref="E38:F38"/>
    <mergeCell ref="E39:F39"/>
    <mergeCell ref="E40:F40"/>
    <mergeCell ref="P41:Q41"/>
    <mergeCell ref="A34:A37"/>
    <mergeCell ref="B34:B37"/>
    <mergeCell ref="C34:C37"/>
    <mergeCell ref="D34:D37"/>
    <mergeCell ref="E34:F34"/>
    <mergeCell ref="E35:F35"/>
    <mergeCell ref="E36:F36"/>
    <mergeCell ref="P29:Q29"/>
    <mergeCell ref="A30:A33"/>
    <mergeCell ref="B30:B33"/>
    <mergeCell ref="C30:C33"/>
    <mergeCell ref="D30:D33"/>
    <mergeCell ref="E30:F30"/>
    <mergeCell ref="E31:F31"/>
    <mergeCell ref="E32:F32"/>
    <mergeCell ref="P33:Q33"/>
    <mergeCell ref="A26:A29"/>
    <mergeCell ref="B26:B29"/>
    <mergeCell ref="C26:C29"/>
    <mergeCell ref="D26:D29"/>
    <mergeCell ref="E26:F26"/>
    <mergeCell ref="E27:F27"/>
    <mergeCell ref="E28:F28"/>
    <mergeCell ref="E12:F12"/>
    <mergeCell ref="P21:Q21"/>
    <mergeCell ref="A22:A25"/>
    <mergeCell ref="B22:B25"/>
    <mergeCell ref="C22:C25"/>
    <mergeCell ref="D22:D25"/>
    <mergeCell ref="E22:F22"/>
    <mergeCell ref="E23:F23"/>
    <mergeCell ref="E24:F24"/>
    <mergeCell ref="P25:Q25"/>
    <mergeCell ref="A18:A21"/>
    <mergeCell ref="B18:B21"/>
    <mergeCell ref="C18:C21"/>
    <mergeCell ref="D18:D21"/>
    <mergeCell ref="E18:F18"/>
    <mergeCell ref="E19:F19"/>
    <mergeCell ref="E20:F20"/>
    <mergeCell ref="A6:A9"/>
    <mergeCell ref="B6:B9"/>
    <mergeCell ref="C6:C9"/>
    <mergeCell ref="D6:D9"/>
    <mergeCell ref="E6:F6"/>
    <mergeCell ref="S6:S17"/>
    <mergeCell ref="E7:F7"/>
    <mergeCell ref="E8:F8"/>
    <mergeCell ref="P9:Q9"/>
    <mergeCell ref="A10:A13"/>
    <mergeCell ref="P13:Q13"/>
    <mergeCell ref="A14:A17"/>
    <mergeCell ref="B14:B17"/>
    <mergeCell ref="C14:C17"/>
    <mergeCell ref="D14:D17"/>
    <mergeCell ref="E14:F14"/>
    <mergeCell ref="E15:F15"/>
    <mergeCell ref="E16:F16"/>
    <mergeCell ref="P17:Q17"/>
    <mergeCell ref="B10:B13"/>
    <mergeCell ref="C10:C13"/>
    <mergeCell ref="D10:D13"/>
    <mergeCell ref="E10:F10"/>
    <mergeCell ref="E11:F11"/>
    <mergeCell ref="A2:A5"/>
    <mergeCell ref="B2:B5"/>
    <mergeCell ref="C2:F3"/>
    <mergeCell ref="G2:I3"/>
    <mergeCell ref="J2:L3"/>
    <mergeCell ref="M2:O3"/>
    <mergeCell ref="P2:Q2"/>
    <mergeCell ref="P3:Q3"/>
    <mergeCell ref="C4:C5"/>
    <mergeCell ref="D4:D5"/>
    <mergeCell ref="E4:F5"/>
    <mergeCell ref="G4:I5"/>
    <mergeCell ref="J4:L5"/>
    <mergeCell ref="M4:O5"/>
    <mergeCell ref="P4:Q4"/>
    <mergeCell ref="P5:Q5"/>
  </mergeCells>
  <phoneticPr fontId="3"/>
  <pageMargins left="0.70866141732283472" right="0.31496062992125984" top="0.55118110236220474" bottom="0.35433070866141736" header="0.31496062992125984" footer="0.31496062992125984"/>
  <pageSetup paperSize="9" scale="4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E43C70"/>
  </sheetPr>
  <dimension ref="A1:S133"/>
  <sheetViews>
    <sheetView view="pageBreakPreview" zoomScale="80" zoomScaleNormal="100" zoomScaleSheetLayoutView="80" workbookViewId="0">
      <selection activeCell="A126" sqref="A126"/>
    </sheetView>
  </sheetViews>
  <sheetFormatPr defaultColWidth="0" defaultRowHeight="13.5" customHeight="1" zeroHeight="1"/>
  <cols>
    <col min="1" max="1" width="5.75" style="1" customWidth="1"/>
    <col min="2" max="2" width="3" style="1" customWidth="1"/>
    <col min="3" max="3" width="17.75" style="45" customWidth="1"/>
    <col min="4" max="4" width="4.375" style="1" customWidth="1"/>
    <col min="5" max="6" width="17.75" style="1" customWidth="1"/>
    <col min="7" max="15" width="10.625" style="9" customWidth="1"/>
    <col min="16" max="16" width="11.5" style="1" customWidth="1"/>
    <col min="17" max="17" width="3.5" style="1" customWidth="1"/>
    <col min="18" max="18" width="3.5" style="9" customWidth="1"/>
    <col min="19" max="19" width="8.75" style="1" customWidth="1"/>
    <col min="20" max="16384" width="8.75" style="1" hidden="1"/>
  </cols>
  <sheetData>
    <row r="1" spans="1:19" ht="52.5" customHeight="1">
      <c r="B1" s="2"/>
      <c r="C1" s="3"/>
      <c r="D1" s="4"/>
      <c r="E1" s="5">
        <f>[1]作成!B1</f>
        <v>4</v>
      </c>
      <c r="F1" s="6" t="s">
        <v>0</v>
      </c>
      <c r="G1" s="7"/>
      <c r="H1" s="7"/>
      <c r="I1" s="8"/>
      <c r="O1" s="10"/>
      <c r="P1" s="11" t="s">
        <v>201</v>
      </c>
      <c r="Q1" s="12"/>
      <c r="R1" s="9" t="s">
        <v>1</v>
      </c>
    </row>
    <row r="2" spans="1:19" ht="13.5" customHeight="1">
      <c r="A2" s="46" t="s">
        <v>2</v>
      </c>
      <c r="B2" s="46" t="s">
        <v>3</v>
      </c>
      <c r="C2" s="49" t="s">
        <v>4</v>
      </c>
      <c r="D2" s="50"/>
      <c r="E2" s="50"/>
      <c r="F2" s="51"/>
      <c r="G2" s="55" t="s">
        <v>5</v>
      </c>
      <c r="H2" s="56"/>
      <c r="I2" s="57"/>
      <c r="J2" s="55" t="s">
        <v>6</v>
      </c>
      <c r="K2" s="56"/>
      <c r="L2" s="57"/>
      <c r="M2" s="55" t="s">
        <v>7</v>
      </c>
      <c r="N2" s="56"/>
      <c r="O2" s="57"/>
      <c r="P2" s="61" t="s">
        <v>8</v>
      </c>
      <c r="Q2" s="61"/>
      <c r="R2" s="9" t="s">
        <v>1</v>
      </c>
    </row>
    <row r="3" spans="1:19" ht="13.5" customHeight="1">
      <c r="A3" s="47"/>
      <c r="B3" s="47"/>
      <c r="C3" s="52"/>
      <c r="D3" s="53"/>
      <c r="E3" s="53"/>
      <c r="F3" s="54"/>
      <c r="G3" s="58"/>
      <c r="H3" s="59"/>
      <c r="I3" s="60"/>
      <c r="J3" s="58"/>
      <c r="K3" s="59"/>
      <c r="L3" s="60"/>
      <c r="M3" s="58"/>
      <c r="N3" s="59"/>
      <c r="O3" s="60"/>
      <c r="P3" s="61" t="s">
        <v>10</v>
      </c>
      <c r="Q3" s="61"/>
      <c r="R3" s="9" t="s">
        <v>1</v>
      </c>
    </row>
    <row r="4" spans="1:19" ht="13.5" customHeight="1">
      <c r="A4" s="47"/>
      <c r="B4" s="47"/>
      <c r="C4" s="62" t="s">
        <v>11</v>
      </c>
      <c r="D4" s="64" t="s">
        <v>12</v>
      </c>
      <c r="E4" s="66" t="s">
        <v>13</v>
      </c>
      <c r="F4" s="67"/>
      <c r="G4" s="70" t="s">
        <v>14</v>
      </c>
      <c r="H4" s="71"/>
      <c r="I4" s="72"/>
      <c r="J4" s="76" t="s">
        <v>15</v>
      </c>
      <c r="K4" s="77"/>
      <c r="L4" s="78"/>
      <c r="M4" s="82" t="s">
        <v>16</v>
      </c>
      <c r="N4" s="83"/>
      <c r="O4" s="84"/>
      <c r="P4" s="61" t="s">
        <v>17</v>
      </c>
      <c r="Q4" s="61"/>
      <c r="R4" s="9" t="s">
        <v>1</v>
      </c>
    </row>
    <row r="5" spans="1:19" ht="13.5" customHeight="1">
      <c r="A5" s="48"/>
      <c r="B5" s="48"/>
      <c r="C5" s="63"/>
      <c r="D5" s="65"/>
      <c r="E5" s="68"/>
      <c r="F5" s="69"/>
      <c r="G5" s="73"/>
      <c r="H5" s="74"/>
      <c r="I5" s="75"/>
      <c r="J5" s="79"/>
      <c r="K5" s="80"/>
      <c r="L5" s="81"/>
      <c r="M5" s="85"/>
      <c r="N5" s="86"/>
      <c r="O5" s="87"/>
      <c r="P5" s="61" t="s">
        <v>18</v>
      </c>
      <c r="Q5" s="61"/>
      <c r="R5" s="9" t="s">
        <v>1</v>
      </c>
    </row>
    <row r="6" spans="1:19" ht="17.25" customHeight="1">
      <c r="A6" s="88">
        <v>8</v>
      </c>
      <c r="B6" s="91" t="s">
        <v>19</v>
      </c>
      <c r="C6" s="94"/>
      <c r="D6" s="97"/>
      <c r="E6" s="100"/>
      <c r="F6" s="100"/>
      <c r="G6" s="13"/>
      <c r="H6" s="13"/>
      <c r="I6" s="13"/>
      <c r="J6" s="13"/>
      <c r="K6" s="13"/>
      <c r="L6" s="13"/>
      <c r="M6" s="13"/>
      <c r="N6" s="13"/>
      <c r="O6" s="13"/>
      <c r="P6" s="14"/>
      <c r="Q6" s="15"/>
      <c r="R6" s="9" t="s">
        <v>1</v>
      </c>
      <c r="S6" s="101" t="s">
        <v>20</v>
      </c>
    </row>
    <row r="7" spans="1:19" ht="17.25" customHeight="1">
      <c r="A7" s="89"/>
      <c r="B7" s="92"/>
      <c r="C7" s="95"/>
      <c r="D7" s="98"/>
      <c r="E7" s="102"/>
      <c r="F7" s="102"/>
      <c r="G7" s="16"/>
      <c r="H7" s="16"/>
      <c r="I7" s="16"/>
      <c r="J7" s="16"/>
      <c r="K7" s="16"/>
      <c r="L7" s="16"/>
      <c r="M7" s="16"/>
      <c r="N7" s="16"/>
      <c r="O7" s="16"/>
      <c r="P7" s="17"/>
      <c r="Q7" s="18"/>
      <c r="R7" s="9" t="s">
        <v>1</v>
      </c>
      <c r="S7" s="101"/>
    </row>
    <row r="8" spans="1:19" ht="17.25" customHeight="1">
      <c r="A8" s="89"/>
      <c r="B8" s="92"/>
      <c r="C8" s="95"/>
      <c r="D8" s="98"/>
      <c r="E8" s="102"/>
      <c r="F8" s="102"/>
      <c r="G8" s="16"/>
      <c r="H8" s="16"/>
      <c r="I8" s="16"/>
      <c r="J8" s="16"/>
      <c r="K8" s="16"/>
      <c r="L8" s="19"/>
      <c r="M8" s="16"/>
      <c r="N8" s="16"/>
      <c r="O8" s="19"/>
      <c r="P8" s="17"/>
      <c r="Q8" s="18"/>
      <c r="R8" s="9" t="s">
        <v>1</v>
      </c>
      <c r="S8" s="101"/>
    </row>
    <row r="9" spans="1:19" ht="17.25" customHeight="1">
      <c r="A9" s="90"/>
      <c r="B9" s="93"/>
      <c r="C9" s="96"/>
      <c r="D9" s="99"/>
      <c r="E9" s="20"/>
      <c r="F9" s="20"/>
      <c r="G9" s="21"/>
      <c r="H9" s="21"/>
      <c r="I9" s="22"/>
      <c r="J9" s="21"/>
      <c r="K9" s="21"/>
      <c r="L9" s="22"/>
      <c r="M9" s="21"/>
      <c r="N9" s="21"/>
      <c r="O9" s="22"/>
      <c r="P9" s="103"/>
      <c r="Q9" s="104"/>
      <c r="R9" s="9" t="s">
        <v>1</v>
      </c>
      <c r="S9" s="101"/>
    </row>
    <row r="10" spans="1:19" ht="17.25" customHeight="1">
      <c r="A10" s="88">
        <v>9</v>
      </c>
      <c r="B10" s="107" t="s">
        <v>22</v>
      </c>
      <c r="C10" s="108" t="s">
        <v>147</v>
      </c>
      <c r="D10" s="111" t="s">
        <v>23</v>
      </c>
      <c r="E10" s="114" t="s">
        <v>148</v>
      </c>
      <c r="F10" s="115"/>
      <c r="G10" s="23" t="s">
        <v>23</v>
      </c>
      <c r="H10" s="13" t="s">
        <v>24</v>
      </c>
      <c r="I10" s="13"/>
      <c r="J10" s="23" t="s">
        <v>25</v>
      </c>
      <c r="K10" s="13" t="s">
        <v>26</v>
      </c>
      <c r="L10" s="24" t="s">
        <v>27</v>
      </c>
      <c r="M10" s="13" t="s">
        <v>28</v>
      </c>
      <c r="N10" s="13" t="s">
        <v>29</v>
      </c>
      <c r="O10" s="24"/>
      <c r="P10" s="36">
        <v>696.84199999999976</v>
      </c>
      <c r="Q10" s="26" t="s">
        <v>30</v>
      </c>
      <c r="R10" s="9" t="s">
        <v>1</v>
      </c>
      <c r="S10" s="101"/>
    </row>
    <row r="11" spans="1:19" ht="17.25" customHeight="1">
      <c r="A11" s="89"/>
      <c r="B11" s="107"/>
      <c r="C11" s="109"/>
      <c r="D11" s="112"/>
      <c r="E11" s="116" t="s">
        <v>149</v>
      </c>
      <c r="F11" s="117"/>
      <c r="G11" s="27" t="s">
        <v>31</v>
      </c>
      <c r="H11" s="16" t="s">
        <v>32</v>
      </c>
      <c r="I11" s="19"/>
      <c r="J11" s="27" t="s">
        <v>33</v>
      </c>
      <c r="K11" s="16" t="s">
        <v>34</v>
      </c>
      <c r="L11" s="28" t="s">
        <v>35</v>
      </c>
      <c r="M11" s="16" t="s">
        <v>36</v>
      </c>
      <c r="N11" s="16"/>
      <c r="O11" s="28"/>
      <c r="P11" s="36">
        <v>25.43715000000001</v>
      </c>
      <c r="Q11" s="29" t="s">
        <v>37</v>
      </c>
      <c r="R11" s="9" t="s">
        <v>1</v>
      </c>
      <c r="S11" s="101"/>
    </row>
    <row r="12" spans="1:19" ht="17.25" customHeight="1">
      <c r="A12" s="89"/>
      <c r="B12" s="107"/>
      <c r="C12" s="109"/>
      <c r="D12" s="112"/>
      <c r="E12" s="116" t="s">
        <v>150</v>
      </c>
      <c r="F12" s="117"/>
      <c r="G12" s="27" t="s">
        <v>38</v>
      </c>
      <c r="H12" s="16" t="s">
        <v>39</v>
      </c>
      <c r="I12" s="19"/>
      <c r="J12" s="27" t="s">
        <v>40</v>
      </c>
      <c r="K12" s="16" t="s">
        <v>41</v>
      </c>
      <c r="L12" s="28"/>
      <c r="M12" s="16" t="s">
        <v>42</v>
      </c>
      <c r="N12" s="16"/>
      <c r="O12" s="30"/>
      <c r="P12" s="36">
        <v>17.834050000000005</v>
      </c>
      <c r="Q12" s="29" t="s">
        <v>37</v>
      </c>
      <c r="R12" s="9" t="s">
        <v>1</v>
      </c>
      <c r="S12" s="101"/>
    </row>
    <row r="13" spans="1:19" ht="17.25" customHeight="1">
      <c r="A13" s="90"/>
      <c r="B13" s="107"/>
      <c r="C13" s="110"/>
      <c r="D13" s="113"/>
      <c r="E13" s="31" t="s">
        <v>151</v>
      </c>
      <c r="F13" s="32" t="s">
        <v>152</v>
      </c>
      <c r="G13" s="33" t="s">
        <v>43</v>
      </c>
      <c r="H13" s="21"/>
      <c r="I13" s="22"/>
      <c r="J13" s="33" t="s">
        <v>44</v>
      </c>
      <c r="K13" s="21" t="s">
        <v>45</v>
      </c>
      <c r="L13" s="34"/>
      <c r="M13" s="21" t="s">
        <v>46</v>
      </c>
      <c r="N13" s="21"/>
      <c r="O13" s="35"/>
      <c r="P13" s="105" t="s">
        <v>153</v>
      </c>
      <c r="Q13" s="106"/>
      <c r="R13" s="9" t="s">
        <v>1</v>
      </c>
      <c r="S13" s="101"/>
    </row>
    <row r="14" spans="1:19" ht="17.25" customHeight="1">
      <c r="A14" s="88">
        <v>10</v>
      </c>
      <c r="B14" s="107" t="s">
        <v>47</v>
      </c>
      <c r="C14" s="108" t="s">
        <v>154</v>
      </c>
      <c r="D14" s="111" t="s">
        <v>23</v>
      </c>
      <c r="E14" s="114" t="s">
        <v>155</v>
      </c>
      <c r="F14" s="115"/>
      <c r="G14" s="23" t="s">
        <v>23</v>
      </c>
      <c r="H14" s="13" t="s">
        <v>43</v>
      </c>
      <c r="I14" s="37" t="s">
        <v>48</v>
      </c>
      <c r="J14" s="23" t="s">
        <v>34</v>
      </c>
      <c r="K14" s="13" t="s">
        <v>49</v>
      </c>
      <c r="L14" s="24"/>
      <c r="M14" s="13" t="s">
        <v>50</v>
      </c>
      <c r="N14" s="13" t="s">
        <v>51</v>
      </c>
      <c r="O14" s="37"/>
      <c r="P14" s="36">
        <v>665.95892000000003</v>
      </c>
      <c r="Q14" s="26" t="s">
        <v>30</v>
      </c>
      <c r="R14" s="9" t="s">
        <v>1</v>
      </c>
      <c r="S14" s="101"/>
    </row>
    <row r="15" spans="1:19" ht="17.25" customHeight="1">
      <c r="A15" s="89"/>
      <c r="B15" s="107"/>
      <c r="C15" s="109"/>
      <c r="D15" s="112"/>
      <c r="E15" s="116" t="s">
        <v>156</v>
      </c>
      <c r="F15" s="117"/>
      <c r="G15" s="27" t="s">
        <v>54</v>
      </c>
      <c r="H15" s="16" t="s">
        <v>55</v>
      </c>
      <c r="I15" s="30" t="s">
        <v>56</v>
      </c>
      <c r="J15" s="27" t="s">
        <v>57</v>
      </c>
      <c r="K15" s="16" t="s">
        <v>25</v>
      </c>
      <c r="L15" s="28"/>
      <c r="M15" s="16" t="s">
        <v>58</v>
      </c>
      <c r="N15" s="16" t="s">
        <v>59</v>
      </c>
      <c r="O15" s="30"/>
      <c r="P15" s="36">
        <v>29.474062</v>
      </c>
      <c r="Q15" s="29" t="s">
        <v>37</v>
      </c>
      <c r="R15" s="9" t="s">
        <v>1</v>
      </c>
      <c r="S15" s="101"/>
    </row>
    <row r="16" spans="1:19" ht="17.25" customHeight="1">
      <c r="A16" s="89"/>
      <c r="B16" s="107"/>
      <c r="C16" s="109"/>
      <c r="D16" s="112"/>
      <c r="E16" s="116" t="s">
        <v>157</v>
      </c>
      <c r="F16" s="117"/>
      <c r="G16" s="27" t="s">
        <v>24</v>
      </c>
      <c r="H16" s="16" t="s">
        <v>31</v>
      </c>
      <c r="I16" s="30"/>
      <c r="J16" s="27" t="s">
        <v>60</v>
      </c>
      <c r="K16" s="16" t="s">
        <v>61</v>
      </c>
      <c r="L16" s="30"/>
      <c r="M16" s="16" t="s">
        <v>46</v>
      </c>
      <c r="N16" s="16"/>
      <c r="O16" s="30"/>
      <c r="P16" s="36">
        <v>17.546189999999996</v>
      </c>
      <c r="Q16" s="29" t="s">
        <v>37</v>
      </c>
      <c r="R16" s="9" t="s">
        <v>1</v>
      </c>
      <c r="S16" s="101"/>
    </row>
    <row r="17" spans="1:19" ht="17.25" customHeight="1">
      <c r="A17" s="90"/>
      <c r="B17" s="107"/>
      <c r="C17" s="110"/>
      <c r="D17" s="113"/>
      <c r="E17" s="31" t="s">
        <v>152</v>
      </c>
      <c r="F17" s="32" t="s">
        <v>152</v>
      </c>
      <c r="G17" s="33" t="s">
        <v>63</v>
      </c>
      <c r="H17" s="21" t="s">
        <v>64</v>
      </c>
      <c r="I17" s="35"/>
      <c r="J17" s="33" t="s">
        <v>65</v>
      </c>
      <c r="K17" s="21"/>
      <c r="L17" s="35"/>
      <c r="M17" s="21" t="s">
        <v>36</v>
      </c>
      <c r="N17" s="21"/>
      <c r="O17" s="35"/>
      <c r="P17" s="105" t="s">
        <v>152</v>
      </c>
      <c r="Q17" s="106"/>
      <c r="R17" s="9" t="s">
        <v>1</v>
      </c>
      <c r="S17" s="101"/>
    </row>
    <row r="18" spans="1:19" ht="17.25" customHeight="1">
      <c r="A18" s="88">
        <v>11</v>
      </c>
      <c r="B18" s="107" t="s">
        <v>66</v>
      </c>
      <c r="C18" s="108" t="s">
        <v>158</v>
      </c>
      <c r="D18" s="111" t="s">
        <v>23</v>
      </c>
      <c r="E18" s="114" t="s">
        <v>159</v>
      </c>
      <c r="F18" s="115"/>
      <c r="G18" s="27" t="s">
        <v>23</v>
      </c>
      <c r="H18" s="16" t="s">
        <v>24</v>
      </c>
      <c r="I18" s="30"/>
      <c r="J18" s="27" t="s">
        <v>34</v>
      </c>
      <c r="K18" s="16" t="s">
        <v>67</v>
      </c>
      <c r="L18" s="28" t="s">
        <v>68</v>
      </c>
      <c r="M18" s="16" t="s">
        <v>69</v>
      </c>
      <c r="N18" s="16" t="s">
        <v>70</v>
      </c>
      <c r="O18" s="38"/>
      <c r="P18" s="36">
        <v>708.85099999999977</v>
      </c>
      <c r="Q18" s="26" t="s">
        <v>30</v>
      </c>
      <c r="R18" s="9" t="s">
        <v>1</v>
      </c>
    </row>
    <row r="19" spans="1:19" ht="17.25" customHeight="1">
      <c r="A19" s="89"/>
      <c r="B19" s="107"/>
      <c r="C19" s="109"/>
      <c r="D19" s="112"/>
      <c r="E19" s="116" t="s">
        <v>160</v>
      </c>
      <c r="F19" s="117"/>
      <c r="G19" s="27" t="s">
        <v>54</v>
      </c>
      <c r="H19" s="16"/>
      <c r="I19" s="30"/>
      <c r="J19" s="27" t="s">
        <v>72</v>
      </c>
      <c r="K19" s="16" t="s">
        <v>41</v>
      </c>
      <c r="L19" s="30"/>
      <c r="M19" s="16" t="s">
        <v>73</v>
      </c>
      <c r="N19" s="16" t="s">
        <v>58</v>
      </c>
      <c r="O19" s="38"/>
      <c r="P19" s="36">
        <v>24.964379999999991</v>
      </c>
      <c r="Q19" s="29" t="s">
        <v>37</v>
      </c>
      <c r="R19" s="9" t="s">
        <v>1</v>
      </c>
    </row>
    <row r="20" spans="1:19" ht="17.25" customHeight="1">
      <c r="A20" s="89"/>
      <c r="B20" s="107"/>
      <c r="C20" s="109"/>
      <c r="D20" s="112"/>
      <c r="E20" s="116" t="s">
        <v>161</v>
      </c>
      <c r="F20" s="117"/>
      <c r="G20" s="27" t="s">
        <v>74</v>
      </c>
      <c r="H20" s="16"/>
      <c r="I20" s="30"/>
      <c r="J20" s="27" t="s">
        <v>75</v>
      </c>
      <c r="K20" s="16" t="s">
        <v>25</v>
      </c>
      <c r="L20" s="30"/>
      <c r="M20" s="16" t="s">
        <v>46</v>
      </c>
      <c r="N20" s="16" t="s">
        <v>76</v>
      </c>
      <c r="O20" s="38"/>
      <c r="P20" s="36">
        <v>20.97448</v>
      </c>
      <c r="Q20" s="29" t="s">
        <v>37</v>
      </c>
      <c r="R20" s="9" t="s">
        <v>1</v>
      </c>
    </row>
    <row r="21" spans="1:19" ht="17.25" customHeight="1">
      <c r="A21" s="90"/>
      <c r="B21" s="107"/>
      <c r="C21" s="110"/>
      <c r="D21" s="113"/>
      <c r="E21" s="31" t="s">
        <v>152</v>
      </c>
      <c r="F21" s="32" t="s">
        <v>152</v>
      </c>
      <c r="G21" s="27" t="s">
        <v>145</v>
      </c>
      <c r="H21" s="16"/>
      <c r="I21" s="30"/>
      <c r="J21" s="27" t="s">
        <v>77</v>
      </c>
      <c r="K21" s="16" t="s">
        <v>60</v>
      </c>
      <c r="L21" s="30"/>
      <c r="M21" s="16" t="s">
        <v>78</v>
      </c>
      <c r="N21" s="19" t="s">
        <v>59</v>
      </c>
      <c r="O21" s="38"/>
      <c r="P21" s="105" t="s">
        <v>152</v>
      </c>
      <c r="Q21" s="106"/>
      <c r="R21" s="9" t="s">
        <v>1</v>
      </c>
    </row>
    <row r="22" spans="1:19" ht="17.25" customHeight="1">
      <c r="A22" s="88">
        <v>12</v>
      </c>
      <c r="B22" s="107" t="s">
        <v>79</v>
      </c>
      <c r="C22" s="108" t="s">
        <v>154</v>
      </c>
      <c r="D22" s="111" t="s">
        <v>23</v>
      </c>
      <c r="E22" s="114" t="s">
        <v>162</v>
      </c>
      <c r="F22" s="115"/>
      <c r="G22" s="23" t="s">
        <v>23</v>
      </c>
      <c r="H22" s="13" t="s">
        <v>80</v>
      </c>
      <c r="I22" s="37" t="s">
        <v>56</v>
      </c>
      <c r="J22" s="23" t="s">
        <v>40</v>
      </c>
      <c r="K22" s="13" t="s">
        <v>34</v>
      </c>
      <c r="L22" s="24"/>
      <c r="M22" s="13" t="s">
        <v>50</v>
      </c>
      <c r="N22" s="13" t="s">
        <v>36</v>
      </c>
      <c r="O22" s="24"/>
      <c r="P22" s="36">
        <v>632.56259999999997</v>
      </c>
      <c r="Q22" s="26" t="s">
        <v>30</v>
      </c>
      <c r="R22" s="9" t="s">
        <v>1</v>
      </c>
    </row>
    <row r="23" spans="1:19" ht="17.25" customHeight="1">
      <c r="A23" s="89"/>
      <c r="B23" s="107"/>
      <c r="C23" s="109"/>
      <c r="D23" s="112"/>
      <c r="E23" s="116" t="s">
        <v>163</v>
      </c>
      <c r="F23" s="117"/>
      <c r="G23" s="27" t="s">
        <v>81</v>
      </c>
      <c r="H23" s="16" t="s">
        <v>82</v>
      </c>
      <c r="I23" s="30"/>
      <c r="J23" s="27" t="s">
        <v>25</v>
      </c>
      <c r="K23" s="16" t="s">
        <v>27</v>
      </c>
      <c r="L23" s="28"/>
      <c r="M23" s="16" t="s">
        <v>42</v>
      </c>
      <c r="N23" s="16"/>
      <c r="O23" s="28"/>
      <c r="P23" s="36">
        <v>26.358160000000005</v>
      </c>
      <c r="Q23" s="29" t="s">
        <v>83</v>
      </c>
      <c r="R23" s="9" t="s">
        <v>1</v>
      </c>
    </row>
    <row r="24" spans="1:19" ht="17.25" customHeight="1">
      <c r="A24" s="89"/>
      <c r="B24" s="107"/>
      <c r="C24" s="109"/>
      <c r="D24" s="112"/>
      <c r="E24" s="116" t="s">
        <v>164</v>
      </c>
      <c r="F24" s="117"/>
      <c r="G24" s="27" t="s">
        <v>145</v>
      </c>
      <c r="H24" s="16" t="s">
        <v>31</v>
      </c>
      <c r="I24" s="30"/>
      <c r="J24" s="27" t="s">
        <v>85</v>
      </c>
      <c r="K24" s="16" t="s">
        <v>35</v>
      </c>
      <c r="L24" s="28"/>
      <c r="M24" s="16" t="s">
        <v>86</v>
      </c>
      <c r="N24" s="16"/>
      <c r="O24" s="30"/>
      <c r="P24" s="36">
        <v>20.337640000000004</v>
      </c>
      <c r="Q24" s="29" t="s">
        <v>37</v>
      </c>
      <c r="R24" s="9" t="s">
        <v>1</v>
      </c>
    </row>
    <row r="25" spans="1:19" ht="17.25" customHeight="1">
      <c r="A25" s="90"/>
      <c r="B25" s="107"/>
      <c r="C25" s="110"/>
      <c r="D25" s="113"/>
      <c r="E25" s="31" t="s">
        <v>152</v>
      </c>
      <c r="F25" s="32" t="s">
        <v>152</v>
      </c>
      <c r="G25" s="33" t="s">
        <v>87</v>
      </c>
      <c r="H25" s="21" t="s">
        <v>48</v>
      </c>
      <c r="I25" s="35"/>
      <c r="J25" s="33" t="s">
        <v>88</v>
      </c>
      <c r="K25" s="21"/>
      <c r="L25" s="34"/>
      <c r="M25" s="21" t="s">
        <v>46</v>
      </c>
      <c r="N25" s="21"/>
      <c r="O25" s="35"/>
      <c r="P25" s="105" t="s">
        <v>152</v>
      </c>
      <c r="Q25" s="106"/>
      <c r="R25" s="9" t="s">
        <v>1</v>
      </c>
    </row>
    <row r="26" spans="1:19" ht="17.25" customHeight="1">
      <c r="A26" s="88">
        <v>15</v>
      </c>
      <c r="B26" s="91" t="s">
        <v>19</v>
      </c>
      <c r="C26" s="108" t="s">
        <v>165</v>
      </c>
      <c r="D26" s="111" t="s">
        <v>23</v>
      </c>
      <c r="E26" s="114" t="s">
        <v>166</v>
      </c>
      <c r="F26" s="115"/>
      <c r="G26" s="27" t="s">
        <v>23</v>
      </c>
      <c r="H26" s="16" t="s">
        <v>32</v>
      </c>
      <c r="I26" s="28"/>
      <c r="J26" s="27" t="s">
        <v>89</v>
      </c>
      <c r="K26" s="16" t="s">
        <v>27</v>
      </c>
      <c r="L26" s="28"/>
      <c r="M26" s="16" t="s">
        <v>90</v>
      </c>
      <c r="N26" s="16" t="s">
        <v>73</v>
      </c>
      <c r="O26" s="16"/>
      <c r="P26" s="36">
        <v>702.69254000000001</v>
      </c>
      <c r="Q26" s="26" t="s">
        <v>30</v>
      </c>
      <c r="R26" s="9" t="s">
        <v>1</v>
      </c>
    </row>
    <row r="27" spans="1:19" ht="17.25" customHeight="1">
      <c r="A27" s="89"/>
      <c r="B27" s="92"/>
      <c r="C27" s="109"/>
      <c r="D27" s="112"/>
      <c r="E27" s="116" t="s">
        <v>167</v>
      </c>
      <c r="F27" s="117"/>
      <c r="G27" s="27" t="s">
        <v>54</v>
      </c>
      <c r="H27" s="16" t="s">
        <v>91</v>
      </c>
      <c r="I27" s="28"/>
      <c r="J27" s="27" t="s">
        <v>49</v>
      </c>
      <c r="K27" s="16" t="s">
        <v>34</v>
      </c>
      <c r="L27" s="30"/>
      <c r="M27" s="16" t="s">
        <v>36</v>
      </c>
      <c r="N27" s="16" t="s">
        <v>51</v>
      </c>
      <c r="O27" s="19"/>
      <c r="P27" s="36">
        <v>26.463354000000002</v>
      </c>
      <c r="Q27" s="29" t="s">
        <v>37</v>
      </c>
      <c r="R27" s="9" t="s">
        <v>1</v>
      </c>
    </row>
    <row r="28" spans="1:19" ht="17.25" customHeight="1">
      <c r="A28" s="89"/>
      <c r="B28" s="92"/>
      <c r="C28" s="109"/>
      <c r="D28" s="112"/>
      <c r="E28" s="116" t="s">
        <v>168</v>
      </c>
      <c r="F28" s="117"/>
      <c r="G28" s="27" t="s">
        <v>55</v>
      </c>
      <c r="H28" s="16"/>
      <c r="I28" s="28"/>
      <c r="J28" s="27" t="s">
        <v>92</v>
      </c>
      <c r="K28" s="16" t="s">
        <v>61</v>
      </c>
      <c r="L28" s="30"/>
      <c r="M28" s="16" t="s">
        <v>42</v>
      </c>
      <c r="N28" s="16" t="s">
        <v>93</v>
      </c>
      <c r="O28" s="19"/>
      <c r="P28" s="36">
        <v>25.612184999999997</v>
      </c>
      <c r="Q28" s="29" t="s">
        <v>37</v>
      </c>
      <c r="R28" s="9" t="s">
        <v>1</v>
      </c>
    </row>
    <row r="29" spans="1:19" ht="17.25" customHeight="1">
      <c r="A29" s="90"/>
      <c r="B29" s="93"/>
      <c r="C29" s="110"/>
      <c r="D29" s="113"/>
      <c r="E29" s="20" t="s">
        <v>169</v>
      </c>
      <c r="F29" s="20" t="s">
        <v>152</v>
      </c>
      <c r="G29" s="27" t="s">
        <v>39</v>
      </c>
      <c r="H29" s="16"/>
      <c r="I29" s="28"/>
      <c r="J29" s="27" t="s">
        <v>25</v>
      </c>
      <c r="K29" s="16" t="s">
        <v>35</v>
      </c>
      <c r="L29" s="30"/>
      <c r="M29" s="16" t="s">
        <v>46</v>
      </c>
      <c r="N29" s="16"/>
      <c r="O29" s="19"/>
      <c r="P29" s="105" t="s">
        <v>199</v>
      </c>
      <c r="Q29" s="106"/>
      <c r="R29" s="9" t="s">
        <v>1</v>
      </c>
    </row>
    <row r="30" spans="1:19" ht="17.25" customHeight="1">
      <c r="A30" s="88">
        <v>16</v>
      </c>
      <c r="B30" s="107" t="s">
        <v>22</v>
      </c>
      <c r="C30" s="108" t="s">
        <v>154</v>
      </c>
      <c r="D30" s="111" t="s">
        <v>23</v>
      </c>
      <c r="E30" s="114" t="s">
        <v>170</v>
      </c>
      <c r="F30" s="115"/>
      <c r="G30" s="23" t="s">
        <v>23</v>
      </c>
      <c r="H30" s="13" t="s">
        <v>39</v>
      </c>
      <c r="I30" s="24"/>
      <c r="J30" s="23" t="s">
        <v>94</v>
      </c>
      <c r="K30" s="13" t="s">
        <v>34</v>
      </c>
      <c r="L30" s="24"/>
      <c r="M30" s="13" t="s">
        <v>50</v>
      </c>
      <c r="N30" s="13" t="s">
        <v>46</v>
      </c>
      <c r="O30" s="24"/>
      <c r="P30" s="36">
        <v>651.41899999999976</v>
      </c>
      <c r="Q30" s="26" t="s">
        <v>30</v>
      </c>
      <c r="R30" s="9" t="s">
        <v>1</v>
      </c>
    </row>
    <row r="31" spans="1:19" ht="17.25" customHeight="1">
      <c r="A31" s="89"/>
      <c r="B31" s="107"/>
      <c r="C31" s="109"/>
      <c r="D31" s="112"/>
      <c r="E31" s="116" t="s">
        <v>171</v>
      </c>
      <c r="F31" s="117"/>
      <c r="G31" s="27" t="s">
        <v>95</v>
      </c>
      <c r="H31" s="16" t="s">
        <v>48</v>
      </c>
      <c r="I31" s="30"/>
      <c r="J31" s="27" t="s">
        <v>25</v>
      </c>
      <c r="K31" s="16" t="s">
        <v>146</v>
      </c>
      <c r="L31" s="28"/>
      <c r="M31" s="16" t="s">
        <v>78</v>
      </c>
      <c r="N31" s="16" t="s">
        <v>96</v>
      </c>
      <c r="O31" s="28"/>
      <c r="P31" s="36">
        <v>22.107800000000001</v>
      </c>
      <c r="Q31" s="29" t="s">
        <v>37</v>
      </c>
      <c r="R31" s="9" t="s">
        <v>1</v>
      </c>
    </row>
    <row r="32" spans="1:19" ht="17.25" customHeight="1">
      <c r="A32" s="89"/>
      <c r="B32" s="107"/>
      <c r="C32" s="109"/>
      <c r="D32" s="112"/>
      <c r="E32" s="116" t="s">
        <v>172</v>
      </c>
      <c r="F32" s="117"/>
      <c r="G32" s="27" t="s">
        <v>24</v>
      </c>
      <c r="H32" s="16"/>
      <c r="I32" s="30"/>
      <c r="J32" s="27" t="s">
        <v>85</v>
      </c>
      <c r="K32" s="16" t="s">
        <v>88</v>
      </c>
      <c r="L32" s="28"/>
      <c r="M32" s="16" t="s">
        <v>86</v>
      </c>
      <c r="N32" s="16" t="s">
        <v>36</v>
      </c>
      <c r="O32" s="28"/>
      <c r="P32" s="36">
        <v>15.792299999999999</v>
      </c>
      <c r="Q32" s="29" t="s">
        <v>37</v>
      </c>
      <c r="R32" s="9" t="s">
        <v>1</v>
      </c>
    </row>
    <row r="33" spans="1:18" ht="17.25" customHeight="1">
      <c r="A33" s="90"/>
      <c r="B33" s="107"/>
      <c r="C33" s="110"/>
      <c r="D33" s="113"/>
      <c r="E33" s="31" t="s">
        <v>152</v>
      </c>
      <c r="F33" s="32" t="s">
        <v>152</v>
      </c>
      <c r="G33" s="33" t="s">
        <v>54</v>
      </c>
      <c r="H33" s="21"/>
      <c r="I33" s="35"/>
      <c r="J33" s="33" t="s">
        <v>45</v>
      </c>
      <c r="K33" s="21" t="s">
        <v>35</v>
      </c>
      <c r="L33" s="35"/>
      <c r="M33" s="21" t="s">
        <v>97</v>
      </c>
      <c r="N33" s="21" t="s">
        <v>98</v>
      </c>
      <c r="O33" s="35"/>
      <c r="P33" s="105"/>
      <c r="Q33" s="106"/>
      <c r="R33" s="9" t="s">
        <v>1</v>
      </c>
    </row>
    <row r="34" spans="1:18" ht="17.25" customHeight="1">
      <c r="A34" s="88">
        <v>17</v>
      </c>
      <c r="B34" s="107" t="s">
        <v>47</v>
      </c>
      <c r="C34" s="108" t="s">
        <v>173</v>
      </c>
      <c r="D34" s="111" t="s">
        <v>23</v>
      </c>
      <c r="E34" s="114" t="s">
        <v>174</v>
      </c>
      <c r="F34" s="115"/>
      <c r="G34" s="27" t="s">
        <v>99</v>
      </c>
      <c r="H34" s="16" t="s">
        <v>54</v>
      </c>
      <c r="I34" s="28"/>
      <c r="J34" s="27" t="s">
        <v>67</v>
      </c>
      <c r="K34" s="16" t="s">
        <v>25</v>
      </c>
      <c r="L34" s="28" t="s">
        <v>100</v>
      </c>
      <c r="M34" s="16" t="s">
        <v>101</v>
      </c>
      <c r="N34" s="16" t="s">
        <v>86</v>
      </c>
      <c r="O34" s="28"/>
      <c r="P34" s="36">
        <v>609.01420000000007</v>
      </c>
      <c r="Q34" s="26" t="s">
        <v>30</v>
      </c>
      <c r="R34" s="9" t="s">
        <v>1</v>
      </c>
    </row>
    <row r="35" spans="1:18" ht="17.25" customHeight="1">
      <c r="A35" s="89"/>
      <c r="B35" s="107"/>
      <c r="C35" s="109"/>
      <c r="D35" s="112"/>
      <c r="E35" s="116" t="s">
        <v>175</v>
      </c>
      <c r="F35" s="117"/>
      <c r="G35" s="27" t="s">
        <v>23</v>
      </c>
      <c r="H35" s="16"/>
      <c r="I35" s="28"/>
      <c r="J35" s="27" t="s">
        <v>41</v>
      </c>
      <c r="K35" s="16" t="s">
        <v>40</v>
      </c>
      <c r="L35" s="28"/>
      <c r="M35" s="16" t="s">
        <v>46</v>
      </c>
      <c r="N35" s="16" t="s">
        <v>36</v>
      </c>
      <c r="O35" s="28"/>
      <c r="P35" s="36">
        <v>25.728020000000001</v>
      </c>
      <c r="Q35" s="29" t="s">
        <v>37</v>
      </c>
      <c r="R35" s="9" t="s">
        <v>1</v>
      </c>
    </row>
    <row r="36" spans="1:18" ht="17.25" customHeight="1">
      <c r="A36" s="89"/>
      <c r="B36" s="107"/>
      <c r="C36" s="109"/>
      <c r="D36" s="112"/>
      <c r="E36" s="116" t="s">
        <v>152</v>
      </c>
      <c r="F36" s="117"/>
      <c r="G36" s="27" t="s">
        <v>102</v>
      </c>
      <c r="H36" s="16"/>
      <c r="I36" s="30"/>
      <c r="J36" s="27" t="s">
        <v>61</v>
      </c>
      <c r="K36" s="16" t="s">
        <v>26</v>
      </c>
      <c r="L36" s="28"/>
      <c r="M36" s="16" t="s">
        <v>96</v>
      </c>
      <c r="N36" s="19" t="s">
        <v>103</v>
      </c>
      <c r="O36" s="28"/>
      <c r="P36" s="36">
        <v>20.155799999999996</v>
      </c>
      <c r="Q36" s="29" t="s">
        <v>37</v>
      </c>
      <c r="R36" s="9" t="s">
        <v>1</v>
      </c>
    </row>
    <row r="37" spans="1:18" ht="17.25" customHeight="1">
      <c r="A37" s="90"/>
      <c r="B37" s="107"/>
      <c r="C37" s="110"/>
      <c r="D37" s="113"/>
      <c r="E37" s="31" t="s">
        <v>152</v>
      </c>
      <c r="F37" s="32" t="s">
        <v>152</v>
      </c>
      <c r="G37" s="27" t="s">
        <v>104</v>
      </c>
      <c r="H37" s="16"/>
      <c r="I37" s="30"/>
      <c r="J37" s="27" t="s">
        <v>34</v>
      </c>
      <c r="K37" s="16" t="s">
        <v>27</v>
      </c>
      <c r="L37" s="30"/>
      <c r="M37" s="16" t="s">
        <v>42</v>
      </c>
      <c r="N37" s="19"/>
      <c r="O37" s="28"/>
      <c r="P37" s="105"/>
      <c r="Q37" s="106"/>
      <c r="R37" s="9" t="s">
        <v>1</v>
      </c>
    </row>
    <row r="38" spans="1:18" ht="17.25" customHeight="1">
      <c r="A38" s="88">
        <v>18</v>
      </c>
      <c r="B38" s="107" t="s">
        <v>66</v>
      </c>
      <c r="C38" s="108" t="s">
        <v>154</v>
      </c>
      <c r="D38" s="111" t="s">
        <v>23</v>
      </c>
      <c r="E38" s="114" t="s">
        <v>176</v>
      </c>
      <c r="F38" s="115"/>
      <c r="G38" s="23" t="s">
        <v>23</v>
      </c>
      <c r="H38" s="13" t="s">
        <v>24</v>
      </c>
      <c r="I38" s="37"/>
      <c r="J38" s="23" t="s">
        <v>34</v>
      </c>
      <c r="K38" s="13" t="s">
        <v>25</v>
      </c>
      <c r="L38" s="24"/>
      <c r="M38" s="13" t="s">
        <v>50</v>
      </c>
      <c r="N38" s="13" t="s">
        <v>36</v>
      </c>
      <c r="O38" s="24"/>
      <c r="P38" s="36">
        <v>613.27980000000014</v>
      </c>
      <c r="Q38" s="26" t="s">
        <v>30</v>
      </c>
      <c r="R38" s="9" t="s">
        <v>1</v>
      </c>
    </row>
    <row r="39" spans="1:18" ht="17.25" customHeight="1">
      <c r="A39" s="89"/>
      <c r="B39" s="107"/>
      <c r="C39" s="109"/>
      <c r="D39" s="112"/>
      <c r="E39" s="116" t="s">
        <v>177</v>
      </c>
      <c r="F39" s="117"/>
      <c r="G39" s="27" t="s">
        <v>54</v>
      </c>
      <c r="H39" s="16" t="s">
        <v>105</v>
      </c>
      <c r="I39" s="30"/>
      <c r="J39" s="27" t="s">
        <v>77</v>
      </c>
      <c r="K39" s="16" t="s">
        <v>88</v>
      </c>
      <c r="L39" s="28"/>
      <c r="M39" s="16" t="s">
        <v>42</v>
      </c>
      <c r="N39" s="16"/>
      <c r="O39" s="30"/>
      <c r="P39" s="36">
        <v>27.447120000000009</v>
      </c>
      <c r="Q39" s="29" t="s">
        <v>37</v>
      </c>
      <c r="R39" s="9" t="s">
        <v>1</v>
      </c>
    </row>
    <row r="40" spans="1:18" ht="17.25" customHeight="1">
      <c r="A40" s="89"/>
      <c r="B40" s="107"/>
      <c r="C40" s="109"/>
      <c r="D40" s="112"/>
      <c r="E40" s="116" t="s">
        <v>178</v>
      </c>
      <c r="F40" s="117"/>
      <c r="G40" s="27" t="s">
        <v>48</v>
      </c>
      <c r="H40" s="16" t="s">
        <v>106</v>
      </c>
      <c r="I40" s="30"/>
      <c r="J40" s="27" t="s">
        <v>107</v>
      </c>
      <c r="K40" s="16" t="s">
        <v>35</v>
      </c>
      <c r="L40" s="28"/>
      <c r="M40" s="16" t="s">
        <v>51</v>
      </c>
      <c r="N40" s="16"/>
      <c r="O40" s="30"/>
      <c r="P40" s="36">
        <v>17.336780000000008</v>
      </c>
      <c r="Q40" s="29" t="s">
        <v>37</v>
      </c>
      <c r="R40" s="9" t="s">
        <v>1</v>
      </c>
    </row>
    <row r="41" spans="1:18" ht="17.25" customHeight="1">
      <c r="A41" s="90"/>
      <c r="B41" s="107"/>
      <c r="C41" s="110"/>
      <c r="D41" s="113"/>
      <c r="E41" s="31" t="s">
        <v>179</v>
      </c>
      <c r="F41" s="32" t="s">
        <v>152</v>
      </c>
      <c r="G41" s="33" t="s">
        <v>108</v>
      </c>
      <c r="H41" s="21"/>
      <c r="I41" s="35"/>
      <c r="J41" s="33" t="s">
        <v>49</v>
      </c>
      <c r="K41" s="21"/>
      <c r="L41" s="34"/>
      <c r="M41" s="21" t="s">
        <v>58</v>
      </c>
      <c r="N41" s="21"/>
      <c r="O41" s="35"/>
      <c r="P41" s="105"/>
      <c r="Q41" s="106"/>
      <c r="R41" s="9" t="s">
        <v>1</v>
      </c>
    </row>
    <row r="42" spans="1:18" ht="17.25" customHeight="1">
      <c r="A42" s="88">
        <v>19</v>
      </c>
      <c r="B42" s="107" t="s">
        <v>79</v>
      </c>
      <c r="C42" s="108" t="s">
        <v>180</v>
      </c>
      <c r="D42" s="111" t="s">
        <v>23</v>
      </c>
      <c r="E42" s="114" t="s">
        <v>181</v>
      </c>
      <c r="F42" s="115"/>
      <c r="G42" s="27" t="s">
        <v>23</v>
      </c>
      <c r="H42" s="16"/>
      <c r="I42" s="30"/>
      <c r="J42" s="27" t="s">
        <v>67</v>
      </c>
      <c r="K42" s="16" t="s">
        <v>60</v>
      </c>
      <c r="L42" s="28" t="s">
        <v>109</v>
      </c>
      <c r="M42" s="16" t="s">
        <v>110</v>
      </c>
      <c r="N42" s="16" t="s">
        <v>111</v>
      </c>
      <c r="O42" s="28"/>
      <c r="P42" s="36">
        <v>760.39520000000005</v>
      </c>
      <c r="Q42" s="26" t="s">
        <v>30</v>
      </c>
      <c r="R42" s="9" t="s">
        <v>1</v>
      </c>
    </row>
    <row r="43" spans="1:18" ht="17.25" customHeight="1">
      <c r="A43" s="89"/>
      <c r="B43" s="107"/>
      <c r="C43" s="109"/>
      <c r="D43" s="112"/>
      <c r="E43" s="116" t="s">
        <v>182</v>
      </c>
      <c r="F43" s="117"/>
      <c r="G43" s="27" t="s">
        <v>24</v>
      </c>
      <c r="H43" s="16"/>
      <c r="I43" s="30"/>
      <c r="J43" s="27" t="s">
        <v>41</v>
      </c>
      <c r="K43" s="16" t="s">
        <v>112</v>
      </c>
      <c r="L43" s="28"/>
      <c r="M43" s="16" t="s">
        <v>59</v>
      </c>
      <c r="N43" s="16" t="s">
        <v>46</v>
      </c>
      <c r="O43" s="28"/>
      <c r="P43" s="36">
        <v>19.177320000000005</v>
      </c>
      <c r="Q43" s="29" t="s">
        <v>37</v>
      </c>
      <c r="R43" s="9" t="s">
        <v>1</v>
      </c>
    </row>
    <row r="44" spans="1:18" ht="17.25" customHeight="1">
      <c r="A44" s="89"/>
      <c r="B44" s="107"/>
      <c r="C44" s="109"/>
      <c r="D44" s="112"/>
      <c r="E44" s="116" t="s">
        <v>152</v>
      </c>
      <c r="F44" s="117"/>
      <c r="G44" s="27" t="s">
        <v>74</v>
      </c>
      <c r="H44" s="16"/>
      <c r="I44" s="30"/>
      <c r="J44" s="27" t="s">
        <v>34</v>
      </c>
      <c r="K44" s="16" t="s">
        <v>113</v>
      </c>
      <c r="L44" s="28"/>
      <c r="M44" s="16" t="s">
        <v>78</v>
      </c>
      <c r="N44" s="16" t="s">
        <v>114</v>
      </c>
      <c r="O44" s="28"/>
      <c r="P44" s="36">
        <v>20.492649999999994</v>
      </c>
      <c r="Q44" s="29" t="s">
        <v>37</v>
      </c>
      <c r="R44" s="9" t="s">
        <v>1</v>
      </c>
    </row>
    <row r="45" spans="1:18" ht="17.25" customHeight="1">
      <c r="A45" s="90"/>
      <c r="B45" s="107"/>
      <c r="C45" s="110"/>
      <c r="D45" s="113"/>
      <c r="E45" s="31" t="s">
        <v>152</v>
      </c>
      <c r="F45" s="32" t="s">
        <v>152</v>
      </c>
      <c r="G45" s="27" t="s">
        <v>116</v>
      </c>
      <c r="H45" s="16"/>
      <c r="I45" s="30"/>
      <c r="J45" s="27" t="s">
        <v>25</v>
      </c>
      <c r="K45" s="16" t="s">
        <v>117</v>
      </c>
      <c r="L45" s="30"/>
      <c r="M45" s="16" t="s">
        <v>70</v>
      </c>
      <c r="N45" s="19"/>
      <c r="O45" s="28"/>
      <c r="P45" s="105"/>
      <c r="Q45" s="106"/>
      <c r="R45" s="9" t="s">
        <v>1</v>
      </c>
    </row>
    <row r="46" spans="1:18" ht="17.25" customHeight="1">
      <c r="A46" s="88">
        <v>22</v>
      </c>
      <c r="B46" s="91" t="s">
        <v>19</v>
      </c>
      <c r="C46" s="108" t="s">
        <v>154</v>
      </c>
      <c r="D46" s="111" t="s">
        <v>23</v>
      </c>
      <c r="E46" s="114" t="s">
        <v>183</v>
      </c>
      <c r="F46" s="115"/>
      <c r="G46" s="23" t="s">
        <v>23</v>
      </c>
      <c r="H46" s="13" t="s">
        <v>54</v>
      </c>
      <c r="I46" s="24"/>
      <c r="J46" s="23" t="s">
        <v>92</v>
      </c>
      <c r="K46" s="13" t="s">
        <v>25</v>
      </c>
      <c r="L46" s="37"/>
      <c r="M46" s="13" t="s">
        <v>50</v>
      </c>
      <c r="N46" s="13" t="s">
        <v>46</v>
      </c>
      <c r="O46" s="24" t="s">
        <v>70</v>
      </c>
      <c r="P46" s="36">
        <v>700.59919999999988</v>
      </c>
      <c r="Q46" s="26" t="s">
        <v>30</v>
      </c>
      <c r="R46" s="9" t="s">
        <v>1</v>
      </c>
    </row>
    <row r="47" spans="1:18" ht="17.25" customHeight="1">
      <c r="A47" s="89"/>
      <c r="B47" s="92"/>
      <c r="C47" s="109"/>
      <c r="D47" s="112"/>
      <c r="E47" s="116" t="s">
        <v>184</v>
      </c>
      <c r="F47" s="117"/>
      <c r="G47" s="27" t="s">
        <v>54</v>
      </c>
      <c r="H47" s="16" t="s">
        <v>56</v>
      </c>
      <c r="I47" s="30"/>
      <c r="J47" s="27" t="s">
        <v>49</v>
      </c>
      <c r="K47" s="16" t="s">
        <v>57</v>
      </c>
      <c r="L47" s="30"/>
      <c r="M47" s="16" t="s">
        <v>36</v>
      </c>
      <c r="N47" s="16" t="s">
        <v>59</v>
      </c>
      <c r="O47" s="28"/>
      <c r="P47" s="36">
        <v>29.226619999999993</v>
      </c>
      <c r="Q47" s="29" t="s">
        <v>37</v>
      </c>
      <c r="R47" s="9" t="s">
        <v>1</v>
      </c>
    </row>
    <row r="48" spans="1:18" ht="17.25" customHeight="1">
      <c r="A48" s="89"/>
      <c r="B48" s="92"/>
      <c r="C48" s="109"/>
      <c r="D48" s="112"/>
      <c r="E48" s="116" t="s">
        <v>185</v>
      </c>
      <c r="F48" s="117"/>
      <c r="G48" s="27" t="s">
        <v>119</v>
      </c>
      <c r="H48" s="16" t="s">
        <v>120</v>
      </c>
      <c r="I48" s="30"/>
      <c r="J48" s="27" t="s">
        <v>75</v>
      </c>
      <c r="K48" s="16" t="s">
        <v>77</v>
      </c>
      <c r="L48" s="30"/>
      <c r="M48" s="16" t="s">
        <v>42</v>
      </c>
      <c r="N48" s="16" t="s">
        <v>121</v>
      </c>
      <c r="O48" s="28"/>
      <c r="P48" s="36">
        <v>20.285399999999996</v>
      </c>
      <c r="Q48" s="29" t="s">
        <v>37</v>
      </c>
      <c r="R48" s="9" t="s">
        <v>1</v>
      </c>
    </row>
    <row r="49" spans="1:18" ht="17.25" customHeight="1">
      <c r="A49" s="90"/>
      <c r="B49" s="93"/>
      <c r="C49" s="110"/>
      <c r="D49" s="113"/>
      <c r="E49" s="20" t="s">
        <v>179</v>
      </c>
      <c r="F49" s="20" t="s">
        <v>152</v>
      </c>
      <c r="G49" s="33" t="s">
        <v>122</v>
      </c>
      <c r="H49" s="21" t="s">
        <v>123</v>
      </c>
      <c r="I49" s="35"/>
      <c r="J49" s="33" t="s">
        <v>34</v>
      </c>
      <c r="K49" s="21"/>
      <c r="L49" s="35"/>
      <c r="M49" s="21" t="s">
        <v>73</v>
      </c>
      <c r="N49" s="22" t="s">
        <v>86</v>
      </c>
      <c r="O49" s="34"/>
      <c r="P49" s="105"/>
      <c r="Q49" s="106"/>
      <c r="R49" s="9" t="s">
        <v>1</v>
      </c>
    </row>
    <row r="50" spans="1:18" ht="17.25" customHeight="1">
      <c r="A50" s="88">
        <v>23</v>
      </c>
      <c r="B50" s="107" t="s">
        <v>22</v>
      </c>
      <c r="C50" s="108" t="s">
        <v>154</v>
      </c>
      <c r="D50" s="111" t="s">
        <v>23</v>
      </c>
      <c r="E50" s="114" t="s">
        <v>186</v>
      </c>
      <c r="F50" s="115"/>
      <c r="G50" s="27" t="s">
        <v>23</v>
      </c>
      <c r="H50" s="16" t="s">
        <v>74</v>
      </c>
      <c r="I50" s="28"/>
      <c r="J50" s="27" t="s">
        <v>124</v>
      </c>
      <c r="K50" s="16" t="s">
        <v>88</v>
      </c>
      <c r="L50" s="28"/>
      <c r="M50" s="16" t="s">
        <v>50</v>
      </c>
      <c r="N50" s="16" t="s">
        <v>46</v>
      </c>
      <c r="O50" s="28"/>
      <c r="P50" s="36">
        <v>727.08696000000009</v>
      </c>
      <c r="Q50" s="26" t="s">
        <v>30</v>
      </c>
      <c r="R50" s="9" t="s">
        <v>1</v>
      </c>
    </row>
    <row r="51" spans="1:18" ht="17.25" customHeight="1">
      <c r="A51" s="89"/>
      <c r="B51" s="107"/>
      <c r="C51" s="109"/>
      <c r="D51" s="112"/>
      <c r="E51" s="116" t="s">
        <v>187</v>
      </c>
      <c r="F51" s="117"/>
      <c r="G51" s="27" t="s">
        <v>24</v>
      </c>
      <c r="H51" s="16" t="s">
        <v>125</v>
      </c>
      <c r="I51" s="30"/>
      <c r="J51" s="27" t="s">
        <v>25</v>
      </c>
      <c r="K51" s="16" t="s">
        <v>146</v>
      </c>
      <c r="L51" s="28"/>
      <c r="M51" s="16" t="s">
        <v>78</v>
      </c>
      <c r="N51" s="16" t="s">
        <v>36</v>
      </c>
      <c r="O51" s="28"/>
      <c r="P51" s="36">
        <v>26.076055999999998</v>
      </c>
      <c r="Q51" s="29" t="s">
        <v>83</v>
      </c>
      <c r="R51" s="9" t="s">
        <v>1</v>
      </c>
    </row>
    <row r="52" spans="1:18" ht="17.25" customHeight="1">
      <c r="A52" s="89"/>
      <c r="B52" s="107"/>
      <c r="C52" s="109"/>
      <c r="D52" s="112"/>
      <c r="E52" s="116" t="s">
        <v>188</v>
      </c>
      <c r="F52" s="117"/>
      <c r="G52" s="27" t="s">
        <v>43</v>
      </c>
      <c r="H52" s="16" t="s">
        <v>56</v>
      </c>
      <c r="I52" s="30"/>
      <c r="J52" s="27" t="s">
        <v>75</v>
      </c>
      <c r="K52" s="16" t="s">
        <v>35</v>
      </c>
      <c r="L52" s="30"/>
      <c r="M52" s="16" t="s">
        <v>58</v>
      </c>
      <c r="N52" s="16" t="s">
        <v>59</v>
      </c>
      <c r="O52" s="28"/>
      <c r="P52" s="36">
        <v>25.755490000000005</v>
      </c>
      <c r="Q52" s="29" t="s">
        <v>37</v>
      </c>
      <c r="R52" s="9" t="s">
        <v>1</v>
      </c>
    </row>
    <row r="53" spans="1:18" ht="17.25" customHeight="1">
      <c r="A53" s="90"/>
      <c r="B53" s="107"/>
      <c r="C53" s="110"/>
      <c r="D53" s="113"/>
      <c r="E53" s="31" t="s">
        <v>152</v>
      </c>
      <c r="F53" s="32" t="s">
        <v>152</v>
      </c>
      <c r="G53" s="27" t="s">
        <v>127</v>
      </c>
      <c r="H53" s="16" t="s">
        <v>48</v>
      </c>
      <c r="I53" s="30"/>
      <c r="J53" s="27" t="s">
        <v>34</v>
      </c>
      <c r="K53" s="16"/>
      <c r="L53" s="30"/>
      <c r="M53" s="16" t="s">
        <v>97</v>
      </c>
      <c r="N53" s="19" t="s">
        <v>51</v>
      </c>
      <c r="O53" s="28"/>
      <c r="P53" s="105"/>
      <c r="Q53" s="106"/>
      <c r="R53" s="9" t="s">
        <v>1</v>
      </c>
    </row>
    <row r="54" spans="1:18" ht="17.25" customHeight="1">
      <c r="A54" s="88">
        <v>24</v>
      </c>
      <c r="B54" s="107" t="s">
        <v>47</v>
      </c>
      <c r="C54" s="108" t="s">
        <v>154</v>
      </c>
      <c r="D54" s="111" t="s">
        <v>23</v>
      </c>
      <c r="E54" s="114" t="s">
        <v>189</v>
      </c>
      <c r="F54" s="115"/>
      <c r="G54" s="23" t="s">
        <v>23</v>
      </c>
      <c r="H54" s="13" t="s">
        <v>43</v>
      </c>
      <c r="I54" s="24"/>
      <c r="J54" s="23" t="s">
        <v>41</v>
      </c>
      <c r="K54" s="13" t="s">
        <v>25</v>
      </c>
      <c r="L54" s="24" t="s">
        <v>146</v>
      </c>
      <c r="M54" s="13" t="s">
        <v>50</v>
      </c>
      <c r="N54" s="13"/>
      <c r="O54" s="24"/>
      <c r="P54" s="36">
        <v>698.23399999999992</v>
      </c>
      <c r="Q54" s="26" t="s">
        <v>30</v>
      </c>
      <c r="R54" s="9" t="s">
        <v>1</v>
      </c>
    </row>
    <row r="55" spans="1:18" ht="17.25" customHeight="1">
      <c r="A55" s="89"/>
      <c r="B55" s="107"/>
      <c r="C55" s="109"/>
      <c r="D55" s="112"/>
      <c r="E55" s="116" t="s">
        <v>190</v>
      </c>
      <c r="F55" s="117"/>
      <c r="G55" s="27" t="s">
        <v>128</v>
      </c>
      <c r="H55" s="16"/>
      <c r="I55" s="28"/>
      <c r="J55" s="27" t="s">
        <v>61</v>
      </c>
      <c r="K55" s="16" t="s">
        <v>129</v>
      </c>
      <c r="L55" s="28" t="s">
        <v>85</v>
      </c>
      <c r="M55" s="16" t="s">
        <v>36</v>
      </c>
      <c r="N55" s="16"/>
      <c r="O55" s="28"/>
      <c r="P55" s="36">
        <v>28.942700000000002</v>
      </c>
      <c r="Q55" s="29" t="s">
        <v>37</v>
      </c>
      <c r="R55" s="9" t="s">
        <v>1</v>
      </c>
    </row>
    <row r="56" spans="1:18" ht="17.25" customHeight="1">
      <c r="A56" s="89"/>
      <c r="B56" s="107"/>
      <c r="C56" s="109"/>
      <c r="D56" s="112"/>
      <c r="E56" s="116" t="s">
        <v>191</v>
      </c>
      <c r="F56" s="117"/>
      <c r="G56" s="27" t="s">
        <v>48</v>
      </c>
      <c r="H56" s="16"/>
      <c r="I56" s="28"/>
      <c r="J56" s="27" t="s">
        <v>49</v>
      </c>
      <c r="K56" s="16" t="s">
        <v>34</v>
      </c>
      <c r="L56" s="30" t="s">
        <v>45</v>
      </c>
      <c r="M56" s="16" t="s">
        <v>130</v>
      </c>
      <c r="N56" s="16"/>
      <c r="O56" s="28"/>
      <c r="P56" s="36">
        <v>23.236100000000008</v>
      </c>
      <c r="Q56" s="29" t="s">
        <v>131</v>
      </c>
      <c r="R56" s="9" t="s">
        <v>1</v>
      </c>
    </row>
    <row r="57" spans="1:18" ht="17.25" customHeight="1">
      <c r="A57" s="90"/>
      <c r="B57" s="107"/>
      <c r="C57" s="110"/>
      <c r="D57" s="113"/>
      <c r="E57" s="31" t="s">
        <v>152</v>
      </c>
      <c r="F57" s="32" t="s">
        <v>152</v>
      </c>
      <c r="G57" s="33" t="s">
        <v>54</v>
      </c>
      <c r="H57" s="21"/>
      <c r="I57" s="34"/>
      <c r="J57" s="33" t="s">
        <v>92</v>
      </c>
      <c r="K57" s="21" t="s">
        <v>94</v>
      </c>
      <c r="L57" s="35"/>
      <c r="M57" s="21"/>
      <c r="N57" s="22"/>
      <c r="O57" s="34"/>
      <c r="P57" s="105"/>
      <c r="Q57" s="106"/>
      <c r="R57" s="9" t="s">
        <v>1</v>
      </c>
    </row>
    <row r="58" spans="1:18" ht="17.25" customHeight="1">
      <c r="A58" s="88">
        <v>25</v>
      </c>
      <c r="B58" s="107" t="s">
        <v>66</v>
      </c>
      <c r="C58" s="108" t="s">
        <v>154</v>
      </c>
      <c r="D58" s="111" t="s">
        <v>23</v>
      </c>
      <c r="E58" s="114" t="s">
        <v>192</v>
      </c>
      <c r="F58" s="115"/>
      <c r="G58" s="27" t="s">
        <v>23</v>
      </c>
      <c r="H58" s="16" t="s">
        <v>132</v>
      </c>
      <c r="I58" s="30"/>
      <c r="J58" s="27" t="s">
        <v>92</v>
      </c>
      <c r="K58" s="16" t="s">
        <v>41</v>
      </c>
      <c r="L58" s="28" t="s">
        <v>33</v>
      </c>
      <c r="M58" s="16" t="s">
        <v>50</v>
      </c>
      <c r="N58" s="16" t="s">
        <v>97</v>
      </c>
      <c r="O58" s="28"/>
      <c r="P58" s="36">
        <v>713.32799999999986</v>
      </c>
      <c r="Q58" s="26" t="s">
        <v>133</v>
      </c>
      <c r="R58" s="9" t="s">
        <v>1</v>
      </c>
    </row>
    <row r="59" spans="1:18" ht="17.25" customHeight="1">
      <c r="A59" s="89"/>
      <c r="B59" s="107"/>
      <c r="C59" s="109"/>
      <c r="D59" s="112"/>
      <c r="E59" s="116" t="s">
        <v>193</v>
      </c>
      <c r="F59" s="117"/>
      <c r="G59" s="27" t="s">
        <v>134</v>
      </c>
      <c r="H59" s="16" t="s">
        <v>122</v>
      </c>
      <c r="I59" s="30"/>
      <c r="J59" s="27" t="s">
        <v>100</v>
      </c>
      <c r="K59" s="16" t="s">
        <v>34</v>
      </c>
      <c r="L59" s="28" t="s">
        <v>45</v>
      </c>
      <c r="M59" s="16" t="s">
        <v>46</v>
      </c>
      <c r="N59" s="16" t="s">
        <v>42</v>
      </c>
      <c r="O59" s="28"/>
      <c r="P59" s="36">
        <v>24.482390000000006</v>
      </c>
      <c r="Q59" s="29" t="s">
        <v>37</v>
      </c>
      <c r="R59" s="9" t="s">
        <v>1</v>
      </c>
    </row>
    <row r="60" spans="1:18" ht="17.25" customHeight="1">
      <c r="A60" s="89"/>
      <c r="B60" s="107"/>
      <c r="C60" s="109"/>
      <c r="D60" s="112"/>
      <c r="E60" s="116" t="s">
        <v>194</v>
      </c>
      <c r="F60" s="117"/>
      <c r="G60" s="27" t="s">
        <v>24</v>
      </c>
      <c r="H60" s="16" t="s">
        <v>104</v>
      </c>
      <c r="I60" s="30"/>
      <c r="J60" s="27" t="s">
        <v>25</v>
      </c>
      <c r="K60" s="16" t="s">
        <v>49</v>
      </c>
      <c r="L60" s="28"/>
      <c r="M60" s="16" t="s">
        <v>96</v>
      </c>
      <c r="N60" s="16"/>
      <c r="O60" s="28"/>
      <c r="P60" s="36">
        <v>26.271630000000012</v>
      </c>
      <c r="Q60" s="29" t="s">
        <v>131</v>
      </c>
      <c r="R60" s="9" t="s">
        <v>1</v>
      </c>
    </row>
    <row r="61" spans="1:18" ht="17.25" customHeight="1">
      <c r="A61" s="90"/>
      <c r="B61" s="107"/>
      <c r="C61" s="110"/>
      <c r="D61" s="113"/>
      <c r="E61" s="31" t="s">
        <v>152</v>
      </c>
      <c r="F61" s="32" t="s">
        <v>152</v>
      </c>
      <c r="G61" s="27" t="s">
        <v>135</v>
      </c>
      <c r="H61" s="16"/>
      <c r="I61" s="30"/>
      <c r="J61" s="27" t="s">
        <v>67</v>
      </c>
      <c r="K61" s="16" t="s">
        <v>40</v>
      </c>
      <c r="L61" s="28"/>
      <c r="M61" s="16" t="s">
        <v>36</v>
      </c>
      <c r="N61" s="16"/>
      <c r="O61" s="28"/>
      <c r="P61" s="105"/>
      <c r="Q61" s="106"/>
      <c r="R61" s="9" t="s">
        <v>1</v>
      </c>
    </row>
    <row r="62" spans="1:18" ht="17.25" customHeight="1">
      <c r="A62" s="88">
        <v>26</v>
      </c>
      <c r="B62" s="107" t="s">
        <v>79</v>
      </c>
      <c r="C62" s="94"/>
      <c r="D62" s="97"/>
      <c r="E62" s="100"/>
      <c r="F62" s="100"/>
      <c r="G62" s="13"/>
      <c r="H62" s="13"/>
      <c r="I62" s="42"/>
      <c r="J62" s="13"/>
      <c r="K62" s="13"/>
      <c r="L62" s="13"/>
      <c r="M62" s="13"/>
      <c r="N62" s="13"/>
      <c r="O62" s="13"/>
      <c r="P62" s="14"/>
      <c r="Q62" s="15"/>
      <c r="R62" s="9" t="s">
        <v>1</v>
      </c>
    </row>
    <row r="63" spans="1:18" ht="17.25" customHeight="1">
      <c r="A63" s="89"/>
      <c r="B63" s="107"/>
      <c r="C63" s="95"/>
      <c r="D63" s="98"/>
      <c r="E63" s="102"/>
      <c r="F63" s="102"/>
      <c r="G63" s="16"/>
      <c r="H63" s="16"/>
      <c r="I63" s="19"/>
      <c r="J63" s="16"/>
      <c r="K63" s="16"/>
      <c r="L63" s="16"/>
      <c r="M63" s="16"/>
      <c r="N63" s="16"/>
      <c r="O63" s="16"/>
      <c r="P63" s="17"/>
      <c r="Q63" s="18"/>
      <c r="R63" s="9" t="s">
        <v>1</v>
      </c>
    </row>
    <row r="64" spans="1:18" ht="17.25" customHeight="1">
      <c r="A64" s="89"/>
      <c r="B64" s="107"/>
      <c r="C64" s="95"/>
      <c r="D64" s="98"/>
      <c r="E64" s="102"/>
      <c r="F64" s="102"/>
      <c r="G64" s="16"/>
      <c r="H64" s="16"/>
      <c r="I64" s="19"/>
      <c r="J64" s="16"/>
      <c r="K64" s="16"/>
      <c r="L64" s="16"/>
      <c r="M64" s="16"/>
      <c r="N64" s="16"/>
      <c r="O64" s="16"/>
      <c r="P64" s="17"/>
      <c r="Q64" s="18"/>
      <c r="R64" s="9" t="s">
        <v>1</v>
      </c>
    </row>
    <row r="65" spans="1:18" ht="17.25" customHeight="1">
      <c r="A65" s="90"/>
      <c r="B65" s="107"/>
      <c r="C65" s="96"/>
      <c r="D65" s="99"/>
      <c r="E65" s="20"/>
      <c r="F65" s="20"/>
      <c r="G65" s="21"/>
      <c r="H65" s="21"/>
      <c r="I65" s="22"/>
      <c r="J65" s="21"/>
      <c r="K65" s="21"/>
      <c r="L65" s="22"/>
      <c r="M65" s="21"/>
      <c r="N65" s="21"/>
      <c r="O65" s="21"/>
      <c r="P65" s="103"/>
      <c r="Q65" s="104"/>
      <c r="R65" s="9" t="s">
        <v>1</v>
      </c>
    </row>
    <row r="66" spans="1:18" ht="17.25" customHeight="1">
      <c r="A66" s="88">
        <v>29</v>
      </c>
      <c r="B66" s="91" t="s">
        <v>19</v>
      </c>
      <c r="C66" s="94" t="s">
        <v>152</v>
      </c>
      <c r="D66" s="97" t="s">
        <v>152</v>
      </c>
      <c r="E66" s="100" t="s">
        <v>152</v>
      </c>
      <c r="F66" s="100"/>
      <c r="G66" s="13"/>
      <c r="H66" s="13"/>
      <c r="I66" s="13"/>
      <c r="J66" s="13"/>
      <c r="K66" s="13"/>
      <c r="L66" s="13"/>
      <c r="M66" s="13"/>
      <c r="N66" s="13"/>
      <c r="O66" s="13"/>
      <c r="P66" s="14"/>
      <c r="Q66" s="15"/>
      <c r="R66" s="9" t="s">
        <v>1</v>
      </c>
    </row>
    <row r="67" spans="1:18" ht="17.25" customHeight="1">
      <c r="A67" s="89"/>
      <c r="B67" s="92"/>
      <c r="C67" s="95"/>
      <c r="D67" s="98"/>
      <c r="E67" s="102" t="s">
        <v>152</v>
      </c>
      <c r="F67" s="102"/>
      <c r="G67" s="16"/>
      <c r="H67" s="16"/>
      <c r="I67" s="16"/>
      <c r="J67" s="16"/>
      <c r="K67" s="16"/>
      <c r="L67" s="16"/>
      <c r="M67" s="16"/>
      <c r="N67" s="16"/>
      <c r="O67" s="16"/>
      <c r="P67" s="17"/>
      <c r="Q67" s="18"/>
      <c r="R67" s="9" t="s">
        <v>1</v>
      </c>
    </row>
    <row r="68" spans="1:18" ht="17.25" customHeight="1">
      <c r="A68" s="89"/>
      <c r="B68" s="92"/>
      <c r="C68" s="95"/>
      <c r="D68" s="98"/>
      <c r="E68" s="102" t="s">
        <v>152</v>
      </c>
      <c r="F68" s="102"/>
      <c r="G68" s="16"/>
      <c r="H68" s="16"/>
      <c r="I68" s="16"/>
      <c r="J68" s="16"/>
      <c r="K68" s="16"/>
      <c r="L68" s="16"/>
      <c r="M68" s="16"/>
      <c r="N68" s="16"/>
      <c r="O68" s="16"/>
      <c r="P68" s="17"/>
      <c r="Q68" s="18"/>
      <c r="R68" s="9" t="s">
        <v>1</v>
      </c>
    </row>
    <row r="69" spans="1:18" ht="17.25" customHeight="1">
      <c r="A69" s="90"/>
      <c r="B69" s="93"/>
      <c r="C69" s="96"/>
      <c r="D69" s="99"/>
      <c r="E69" s="20" t="s">
        <v>152</v>
      </c>
      <c r="F69" s="20" t="s">
        <v>152</v>
      </c>
      <c r="G69" s="21"/>
      <c r="H69" s="21"/>
      <c r="I69" s="21"/>
      <c r="J69" s="21"/>
      <c r="K69" s="21"/>
      <c r="L69" s="21"/>
      <c r="M69" s="21"/>
      <c r="N69" s="21"/>
      <c r="O69" s="21"/>
      <c r="P69" s="103"/>
      <c r="Q69" s="104"/>
      <c r="R69" s="9" t="s">
        <v>1</v>
      </c>
    </row>
    <row r="70" spans="1:18" ht="17.25" customHeight="1">
      <c r="A70" s="88">
        <v>30</v>
      </c>
      <c r="B70" s="107" t="s">
        <v>22</v>
      </c>
      <c r="C70" s="94" t="s">
        <v>152</v>
      </c>
      <c r="D70" s="97" t="s">
        <v>152</v>
      </c>
      <c r="E70" s="100" t="s">
        <v>152</v>
      </c>
      <c r="F70" s="100"/>
      <c r="G70" s="13"/>
      <c r="H70" s="13"/>
      <c r="I70" s="13"/>
      <c r="J70" s="13"/>
      <c r="K70" s="13"/>
      <c r="L70" s="13"/>
      <c r="M70" s="13"/>
      <c r="N70" s="13"/>
      <c r="O70" s="13"/>
      <c r="P70" s="14"/>
      <c r="Q70" s="15"/>
      <c r="R70" s="9" t="s">
        <v>1</v>
      </c>
    </row>
    <row r="71" spans="1:18" ht="17.25" customHeight="1">
      <c r="A71" s="89"/>
      <c r="B71" s="107"/>
      <c r="C71" s="95"/>
      <c r="D71" s="98"/>
      <c r="E71" s="102" t="s">
        <v>152</v>
      </c>
      <c r="F71" s="102"/>
      <c r="G71" s="16"/>
      <c r="H71" s="16"/>
      <c r="I71" s="19"/>
      <c r="J71" s="16"/>
      <c r="K71" s="16"/>
      <c r="L71" s="16"/>
      <c r="M71" s="16"/>
      <c r="N71" s="16"/>
      <c r="O71" s="16"/>
      <c r="P71" s="17"/>
      <c r="Q71" s="18"/>
      <c r="R71" s="9" t="s">
        <v>1</v>
      </c>
    </row>
    <row r="72" spans="1:18" ht="17.25" customHeight="1">
      <c r="A72" s="89"/>
      <c r="B72" s="107"/>
      <c r="C72" s="95"/>
      <c r="D72" s="98"/>
      <c r="E72" s="102" t="s">
        <v>152</v>
      </c>
      <c r="F72" s="102"/>
      <c r="G72" s="16"/>
      <c r="H72" s="16"/>
      <c r="I72" s="19"/>
      <c r="J72" s="16"/>
      <c r="K72" s="16"/>
      <c r="L72" s="16"/>
      <c r="M72" s="16"/>
      <c r="N72" s="16"/>
      <c r="O72" s="16"/>
      <c r="P72" s="17"/>
      <c r="Q72" s="18"/>
      <c r="R72" s="9" t="s">
        <v>1</v>
      </c>
    </row>
    <row r="73" spans="1:18" ht="17.25" customHeight="1">
      <c r="A73" s="90"/>
      <c r="B73" s="107"/>
      <c r="C73" s="96"/>
      <c r="D73" s="99"/>
      <c r="E73" s="20" t="s">
        <v>152</v>
      </c>
      <c r="F73" s="20" t="s">
        <v>152</v>
      </c>
      <c r="G73" s="21"/>
      <c r="H73" s="21"/>
      <c r="I73" s="22"/>
      <c r="J73" s="21"/>
      <c r="K73" s="21"/>
      <c r="L73" s="22"/>
      <c r="M73" s="21"/>
      <c r="N73" s="22"/>
      <c r="O73" s="21"/>
      <c r="P73" s="103"/>
      <c r="Q73" s="104"/>
      <c r="R73" s="9" t="s">
        <v>1</v>
      </c>
    </row>
    <row r="74" spans="1:18" ht="17.25" hidden="1" customHeight="1">
      <c r="A74" s="88" t="str">
        <f>IF([1]人数!$F29=0," ",[1]人数!$F29)</f>
        <v xml:space="preserve"> </v>
      </c>
      <c r="B74" s="107" t="s">
        <v>47</v>
      </c>
      <c r="C74" s="108" t="str">
        <f>IF(ISERROR(VLOOKUP(1,[1]作成!$H$938:$K$992,3,FALSE))," ",VLOOKUP(1,[1]作成!$H$938:$K$992,3,FALSE))</f>
        <v xml:space="preserve"> </v>
      </c>
      <c r="D74" s="111" t="str">
        <f>IF(ISERROR(VLOOKUP(2,[1]作成!$H$938:$K$992,4,FALSE))," ",VLOOKUP(2,[1]作成!$H$938:$K$992,4,FALSE))</f>
        <v xml:space="preserve"> </v>
      </c>
      <c r="E74" s="114" t="str">
        <f>IF(ISERROR(VLOOKUP(3,[1]作成!$H$938:$K$992,3,FALSE))," ",VLOOKUP(3,[1]作成!$H$938:$K$992,3,FALSE))</f>
        <v xml:space="preserve"> </v>
      </c>
      <c r="F74" s="115"/>
      <c r="G74" s="23"/>
      <c r="H74" s="13"/>
      <c r="I74" s="24"/>
      <c r="J74" s="23"/>
      <c r="K74" s="13"/>
      <c r="L74" s="24"/>
      <c r="M74" s="23"/>
      <c r="N74" s="13"/>
      <c r="O74" s="24"/>
      <c r="P74" s="36" t="str">
        <f>IF([1]計算!U23=0," ",[1]計算!U23)</f>
        <v xml:space="preserve"> </v>
      </c>
      <c r="Q74" s="26" t="s">
        <v>30</v>
      </c>
    </row>
    <row r="75" spans="1:18" ht="17.25" hidden="1" customHeight="1">
      <c r="A75" s="89"/>
      <c r="B75" s="107"/>
      <c r="C75" s="109"/>
      <c r="D75" s="112"/>
      <c r="E75" s="116" t="str">
        <f>IF(ISERROR(VLOOKUP(4,[1]作成!$H$938:$K$992,3,FALSE))," ",VLOOKUP(4,[1]作成!$H$938:$K$992,3,FALSE))</f>
        <v xml:space="preserve"> </v>
      </c>
      <c r="F75" s="117"/>
      <c r="G75" s="27"/>
      <c r="H75" s="16"/>
      <c r="I75" s="28"/>
      <c r="J75" s="27"/>
      <c r="K75" s="16"/>
      <c r="L75" s="28"/>
      <c r="M75" s="27"/>
      <c r="N75" s="16"/>
      <c r="O75" s="28"/>
      <c r="P75" s="36" t="str">
        <f>IF([1]計算!X23=0," ",[1]計算!X23)</f>
        <v xml:space="preserve"> </v>
      </c>
      <c r="Q75" s="29" t="s">
        <v>37</v>
      </c>
    </row>
    <row r="76" spans="1:18" ht="17.25" hidden="1" customHeight="1">
      <c r="A76" s="89"/>
      <c r="B76" s="107"/>
      <c r="C76" s="109"/>
      <c r="D76" s="112"/>
      <c r="E76" s="116" t="str">
        <f>IF(ISERROR(VLOOKUP(5,[1]作成!$H$938:$K$992,3,FALSE))," ",VLOOKUP(5,[1]作成!$H$938:$K$992,3,FALSE))</f>
        <v xml:space="preserve"> </v>
      </c>
      <c r="F76" s="117"/>
      <c r="G76" s="27"/>
      <c r="H76" s="16"/>
      <c r="I76" s="28"/>
      <c r="J76" s="27"/>
      <c r="K76" s="16"/>
      <c r="L76" s="28"/>
      <c r="M76" s="27"/>
      <c r="N76" s="16"/>
      <c r="O76" s="28"/>
      <c r="P76" s="36" t="str">
        <f>IF([1]計算!Z23=0," ",[1]計算!Z23)</f>
        <v xml:space="preserve"> </v>
      </c>
      <c r="Q76" s="29" t="s">
        <v>37</v>
      </c>
    </row>
    <row r="77" spans="1:18" ht="17.25" hidden="1" customHeight="1">
      <c r="A77" s="90"/>
      <c r="B77" s="107"/>
      <c r="C77" s="110"/>
      <c r="D77" s="113"/>
      <c r="E77" s="31" t="str">
        <f>IF(ISERROR(VLOOKUP(6,[1]作成!$H$938:$K$992,3,FALSE))," ",VLOOKUP(6,[1]作成!$H$938:$K$992,3,FALSE))</f>
        <v xml:space="preserve"> </v>
      </c>
      <c r="F77" s="32" t="str">
        <f>IF(ISERROR(VLOOKUP(7,[1]作成!$H$938:$K$992,3,FALSE))," ",VLOOKUP(7,[1]作成!$H$938:$K$992,3,FALSE))</f>
        <v xml:space="preserve"> </v>
      </c>
      <c r="G77" s="33"/>
      <c r="H77" s="21"/>
      <c r="I77" s="34"/>
      <c r="J77" s="33"/>
      <c r="K77" s="21"/>
      <c r="L77" s="34"/>
      <c r="M77" s="33"/>
      <c r="N77" s="21"/>
      <c r="O77" s="34"/>
      <c r="P77" s="105" t="str">
        <f>IF([1]人数!I29=0," ",[1]人数!I29)</f>
        <v xml:space="preserve"> </v>
      </c>
      <c r="Q77" s="106"/>
    </row>
    <row r="78" spans="1:18" ht="17.25" hidden="1" customHeight="1">
      <c r="A78" s="88" t="str">
        <f>IF([1]人数!$F30=0," ",[1]人数!$F30)</f>
        <v xml:space="preserve"> </v>
      </c>
      <c r="B78" s="107" t="s">
        <v>66</v>
      </c>
      <c r="C78" s="108" t="str">
        <f>IF(ISERROR(VLOOKUP(1,[1]作成!$H$993:$K$1047,3,FALSE))," ",VLOOKUP(1,[1]作成!$H$993:$K$1047,3,FALSE))</f>
        <v xml:space="preserve"> </v>
      </c>
      <c r="D78" s="111" t="str">
        <f>IF(ISERROR(VLOOKUP(2,[1]作成!$H$993:$K$1047,4,FALSE))," ",VLOOKUP(2,[1]作成!$H$993:$K$1047,4,FALSE))</f>
        <v xml:space="preserve"> </v>
      </c>
      <c r="E78" s="114" t="str">
        <f>IF(ISERROR(VLOOKUP(3,[1]作成!$H$993:$K$1047,3,FALSE))," ",VLOOKUP(3,[1]作成!$H$993:$K$1047,3,FALSE))</f>
        <v xml:space="preserve"> </v>
      </c>
      <c r="F78" s="115"/>
      <c r="G78" s="23"/>
      <c r="H78" s="13"/>
      <c r="I78" s="24"/>
      <c r="J78" s="23"/>
      <c r="K78" s="13"/>
      <c r="L78" s="24"/>
      <c r="M78" s="23"/>
      <c r="N78" s="13"/>
      <c r="O78" s="24"/>
      <c r="P78" s="36" t="str">
        <f>IF([1]計算!U24=0," ",[1]計算!U24)</f>
        <v xml:space="preserve"> </v>
      </c>
      <c r="Q78" s="26" t="s">
        <v>30</v>
      </c>
    </row>
    <row r="79" spans="1:18" ht="17.25" hidden="1" customHeight="1">
      <c r="A79" s="89"/>
      <c r="B79" s="107"/>
      <c r="C79" s="109"/>
      <c r="D79" s="112"/>
      <c r="E79" s="116" t="str">
        <f>IF(ISERROR(VLOOKUP(4,[1]作成!$H$993:$K$1047,3,FALSE))," ",VLOOKUP(4,[1]作成!$H$993:$K$1047,3,FALSE))</f>
        <v xml:space="preserve"> </v>
      </c>
      <c r="F79" s="117"/>
      <c r="G79" s="27"/>
      <c r="H79" s="16"/>
      <c r="I79" s="28"/>
      <c r="J79" s="27"/>
      <c r="K79" s="16"/>
      <c r="L79" s="28"/>
      <c r="M79" s="27"/>
      <c r="N79" s="16"/>
      <c r="O79" s="28"/>
      <c r="P79" s="36" t="str">
        <f>IF([1]計算!X24=0," ",[1]計算!X24)</f>
        <v xml:space="preserve"> </v>
      </c>
      <c r="Q79" s="29" t="s">
        <v>37</v>
      </c>
    </row>
    <row r="80" spans="1:18" ht="17.25" hidden="1" customHeight="1">
      <c r="A80" s="89"/>
      <c r="B80" s="107"/>
      <c r="C80" s="109"/>
      <c r="D80" s="112"/>
      <c r="E80" s="116" t="str">
        <f>IF(ISERROR(VLOOKUP(5,[1]作成!$H$993:$K$1047,3,FALSE))," ",VLOOKUP(5,[1]作成!$H$993:$K$1047,3,FALSE))</f>
        <v xml:space="preserve"> </v>
      </c>
      <c r="F80" s="117"/>
      <c r="G80" s="27"/>
      <c r="H80" s="16"/>
      <c r="I80" s="28"/>
      <c r="J80" s="27"/>
      <c r="K80" s="16"/>
      <c r="L80" s="28"/>
      <c r="M80" s="27"/>
      <c r="N80" s="16"/>
      <c r="O80" s="28"/>
      <c r="P80" s="36" t="str">
        <f>IF([1]計算!Z24=0," ",[1]計算!Z24)</f>
        <v xml:space="preserve"> </v>
      </c>
      <c r="Q80" s="29" t="s">
        <v>37</v>
      </c>
    </row>
    <row r="81" spans="1:17" ht="17.25" hidden="1" customHeight="1">
      <c r="A81" s="90"/>
      <c r="B81" s="107"/>
      <c r="C81" s="110"/>
      <c r="D81" s="113"/>
      <c r="E81" s="31" t="str">
        <f>IF(ISERROR(VLOOKUP(6,[1]作成!$H$993:$K$1047,3,FALSE))," ",VLOOKUP(6,[1]作成!$H$993:$K$1047,3,FALSE))</f>
        <v xml:space="preserve"> </v>
      </c>
      <c r="F81" s="32" t="str">
        <f>IF(ISERROR(VLOOKUP(7,[1]作成!$H$993:$K$1047,3,FALSE))," ",VLOOKUP(7,[1]作成!$H$993:$K$1047,3,FALSE))</f>
        <v xml:space="preserve"> </v>
      </c>
      <c r="G81" s="33"/>
      <c r="H81" s="21"/>
      <c r="I81" s="34"/>
      <c r="J81" s="33"/>
      <c r="K81" s="21"/>
      <c r="L81" s="34"/>
      <c r="M81" s="33"/>
      <c r="N81" s="21"/>
      <c r="O81" s="34"/>
      <c r="P81" s="105" t="str">
        <f>IF([1]人数!I30=0," ",[1]人数!I30)</f>
        <v xml:space="preserve"> </v>
      </c>
      <c r="Q81" s="106"/>
    </row>
    <row r="82" spans="1:17" ht="17.25" hidden="1" customHeight="1">
      <c r="A82" s="88" t="str">
        <f>IF([1]人数!$F31=0," ",[1]人数!$F31)</f>
        <v xml:space="preserve"> </v>
      </c>
      <c r="B82" s="107" t="s">
        <v>79</v>
      </c>
      <c r="C82" s="108" t="str">
        <f>IF(ISERROR(VLOOKUP(1,[1]作成!$H$1048:$K$1102,3,FALSE))," ",VLOOKUP(1,[1]作成!$H$1048:$K$1102,3,FALSE))</f>
        <v xml:space="preserve"> </v>
      </c>
      <c r="D82" s="111" t="str">
        <f>IF(ISERROR(VLOOKUP(2,[1]作成!$H$1048:$K$1102,4,FALSE))," ",VLOOKUP(2,[1]作成!$H$1048:$K$1102,4,FALSE))</f>
        <v xml:space="preserve"> </v>
      </c>
      <c r="E82" s="114" t="str">
        <f>IF(ISERROR(VLOOKUP(3,[1]作成!$H$1048:$K$1102,3,FALSE))," ",VLOOKUP(3,[1]作成!$H$1048:$K$1102,3,FALSE))</f>
        <v xml:space="preserve"> </v>
      </c>
      <c r="F82" s="115"/>
      <c r="G82" s="23"/>
      <c r="H82" s="13"/>
      <c r="I82" s="24"/>
      <c r="J82" s="23"/>
      <c r="K82" s="13"/>
      <c r="L82" s="24"/>
      <c r="M82" s="23"/>
      <c r="N82" s="13"/>
      <c r="O82" s="24"/>
      <c r="P82" s="36" t="str">
        <f>IF([1]計算!U25=0," ",[1]計算!U25)</f>
        <v xml:space="preserve"> </v>
      </c>
      <c r="Q82" s="26" t="s">
        <v>30</v>
      </c>
    </row>
    <row r="83" spans="1:17" ht="17.25" hidden="1" customHeight="1">
      <c r="A83" s="89"/>
      <c r="B83" s="107"/>
      <c r="C83" s="109"/>
      <c r="D83" s="112"/>
      <c r="E83" s="116" t="str">
        <f>IF(ISERROR(VLOOKUP(4,[1]作成!$H$1048:$K$1102,3,FALSE))," ",VLOOKUP(4,[1]作成!$H$1048:$K$1102,3,FALSE))</f>
        <v xml:space="preserve"> </v>
      </c>
      <c r="F83" s="117"/>
      <c r="G83" s="27"/>
      <c r="H83" s="16"/>
      <c r="I83" s="28"/>
      <c r="J83" s="27"/>
      <c r="K83" s="16"/>
      <c r="L83" s="28"/>
      <c r="M83" s="27"/>
      <c r="N83" s="16"/>
      <c r="O83" s="28"/>
      <c r="P83" s="36" t="str">
        <f>IF([1]計算!X25=0," ",[1]計算!X25)</f>
        <v xml:space="preserve"> </v>
      </c>
      <c r="Q83" s="29" t="s">
        <v>138</v>
      </c>
    </row>
    <row r="84" spans="1:17" ht="17.25" hidden="1" customHeight="1">
      <c r="A84" s="89"/>
      <c r="B84" s="107"/>
      <c r="C84" s="109"/>
      <c r="D84" s="112"/>
      <c r="E84" s="116" t="str">
        <f>IF(ISERROR(VLOOKUP(5,[1]作成!$H$1048:$K$1102,3,FALSE))," ",VLOOKUP(5,[1]作成!$H$1048:$K$1102,3,FALSE))</f>
        <v xml:space="preserve"> </v>
      </c>
      <c r="F84" s="117"/>
      <c r="G84" s="27"/>
      <c r="H84" s="16"/>
      <c r="I84" s="28"/>
      <c r="J84" s="27"/>
      <c r="K84" s="16"/>
      <c r="L84" s="28"/>
      <c r="M84" s="27"/>
      <c r="N84" s="16"/>
      <c r="O84" s="28"/>
      <c r="P84" s="36" t="str">
        <f>IF([1]計算!Z25=0," ",[1]計算!Z25)</f>
        <v xml:space="preserve"> </v>
      </c>
      <c r="Q84" s="29" t="s">
        <v>138</v>
      </c>
    </row>
    <row r="85" spans="1:17" ht="17.25" hidden="1" customHeight="1">
      <c r="A85" s="90"/>
      <c r="B85" s="107"/>
      <c r="C85" s="110"/>
      <c r="D85" s="113"/>
      <c r="E85" s="31" t="str">
        <f>IF(ISERROR(VLOOKUP(6,[1]作成!$H$1048:$K$1102,3,FALSE))," ",VLOOKUP(6,[1]作成!$H$1048:$K$1102,3,FALSE))</f>
        <v xml:space="preserve"> </v>
      </c>
      <c r="F85" s="32" t="str">
        <f>IF(ISERROR(VLOOKUP(7,[1]作成!$H$1048:$K$1102,3,FALSE))," ",VLOOKUP(7,[1]作成!$H$1048:$K$1102,3,FALSE))</f>
        <v xml:space="preserve"> </v>
      </c>
      <c r="G85" s="33"/>
      <c r="H85" s="21"/>
      <c r="I85" s="34"/>
      <c r="J85" s="33"/>
      <c r="K85" s="21"/>
      <c r="L85" s="34"/>
      <c r="M85" s="33"/>
      <c r="N85" s="21"/>
      <c r="O85" s="34"/>
      <c r="P85" s="105" t="str">
        <f>IF([1]人数!I31=0," ",[1]人数!I31)</f>
        <v xml:space="preserve"> </v>
      </c>
      <c r="Q85" s="106"/>
    </row>
    <row r="86" spans="1:17" ht="17.25" hidden="1" customHeight="1">
      <c r="A86" s="88" t="str">
        <f>IF([1]人数!$F32=0," ",[1]人数!$F32)</f>
        <v xml:space="preserve"> </v>
      </c>
      <c r="B86" s="91" t="s">
        <v>19</v>
      </c>
      <c r="C86" s="108" t="str">
        <f>IF(ISERROR(VLOOKUP(1,[1]作成!$H$1103:$K$1157,3,FALSE))," ",VLOOKUP(1,[1]作成!$H$1103:$K$1157,3,FALSE))</f>
        <v xml:space="preserve"> </v>
      </c>
      <c r="D86" s="111" t="str">
        <f>IF(ISERROR(VLOOKUP(2,[1]作成!$H$1103:$K$1157,4,FALSE))," ",VLOOKUP(2,[1]作成!$H$1103:$K$1157,4,FALSE))</f>
        <v xml:space="preserve"> </v>
      </c>
      <c r="E86" s="114" t="str">
        <f>IF(ISERROR(VLOOKUP(3,[1]作成!$H$1103:$K$1157,3,FALSE))," ",VLOOKUP(3,[1]作成!$H$1103:$K$1157,3,FALSE))</f>
        <v xml:space="preserve"> </v>
      </c>
      <c r="F86" s="115"/>
      <c r="G86" s="23"/>
      <c r="H86" s="13"/>
      <c r="I86" s="24"/>
      <c r="J86" s="23"/>
      <c r="K86" s="13"/>
      <c r="L86" s="24"/>
      <c r="M86" s="23"/>
      <c r="N86" s="13"/>
      <c r="O86" s="24"/>
      <c r="P86" s="36" t="str">
        <f>IF([1]計算!U26=0," ",[1]計算!U26)</f>
        <v xml:space="preserve"> </v>
      </c>
      <c r="Q86" s="26" t="s">
        <v>133</v>
      </c>
    </row>
    <row r="87" spans="1:17" ht="17.25" hidden="1" customHeight="1">
      <c r="A87" s="89"/>
      <c r="B87" s="92"/>
      <c r="C87" s="109"/>
      <c r="D87" s="112"/>
      <c r="E87" s="116" t="str">
        <f>IF(ISERROR(VLOOKUP(4,[1]作成!$H$1103:$K$1157,3,FALSE))," ",VLOOKUP(4,[1]作成!$H$1103:$K$1157,3,FALSE))</f>
        <v xml:space="preserve"> </v>
      </c>
      <c r="F87" s="117"/>
      <c r="G87" s="27"/>
      <c r="H87" s="16"/>
      <c r="I87" s="28"/>
      <c r="J87" s="27"/>
      <c r="K87" s="16"/>
      <c r="L87" s="28"/>
      <c r="M87" s="27"/>
      <c r="N87" s="16"/>
      <c r="O87" s="28"/>
      <c r="P87" s="36" t="str">
        <f>IF([1]計算!X26=0," ",[1]計算!X26)</f>
        <v xml:space="preserve"> </v>
      </c>
      <c r="Q87" s="29" t="s">
        <v>131</v>
      </c>
    </row>
    <row r="88" spans="1:17" ht="17.25" hidden="1" customHeight="1">
      <c r="A88" s="89"/>
      <c r="B88" s="92"/>
      <c r="C88" s="109"/>
      <c r="D88" s="112"/>
      <c r="E88" s="116" t="str">
        <f>IF(ISERROR(VLOOKUP(5,[1]作成!$H$1103:$K$1157,3,FALSE))," ",VLOOKUP(5,[1]作成!$H$1103:$K$1157,3,FALSE))</f>
        <v xml:space="preserve"> </v>
      </c>
      <c r="F88" s="117"/>
      <c r="G88" s="27"/>
      <c r="H88" s="16"/>
      <c r="I88" s="28"/>
      <c r="J88" s="27"/>
      <c r="K88" s="16"/>
      <c r="L88" s="28"/>
      <c r="M88" s="27"/>
      <c r="N88" s="16"/>
      <c r="O88" s="28"/>
      <c r="P88" s="36" t="str">
        <f>IF([1]計算!Z26=0," ",[1]計算!Z26)</f>
        <v xml:space="preserve"> </v>
      </c>
      <c r="Q88" s="29" t="s">
        <v>131</v>
      </c>
    </row>
    <row r="89" spans="1:17" ht="17.25" hidden="1" customHeight="1">
      <c r="A89" s="90"/>
      <c r="B89" s="93"/>
      <c r="C89" s="110"/>
      <c r="D89" s="113"/>
      <c r="E89" s="20" t="str">
        <f>IF(ISERROR(VLOOKUP(6,[1]作成!$H$1103:$K$1157,3,FALSE))," ",VLOOKUP(6,[1]作成!$H$1103:$K$1157,3,FALSE))</f>
        <v xml:space="preserve"> </v>
      </c>
      <c r="F89" s="20" t="str">
        <f>IF(ISERROR(VLOOKUP(7,[1]作成!$H$1103:$K$1157,3,FALSE))," ",VLOOKUP(7,[1]作成!$H$1103:$K$1157,3,FALSE))</f>
        <v xml:space="preserve"> </v>
      </c>
      <c r="G89" s="33"/>
      <c r="H89" s="21"/>
      <c r="I89" s="34"/>
      <c r="J89" s="33"/>
      <c r="K89" s="21"/>
      <c r="L89" s="34"/>
      <c r="M89" s="33"/>
      <c r="N89" s="21"/>
      <c r="O89" s="34"/>
      <c r="P89" s="105" t="str">
        <f>IF([1]人数!I32=0," ",[1]人数!I32)</f>
        <v xml:space="preserve"> </v>
      </c>
      <c r="Q89" s="106"/>
    </row>
    <row r="90" spans="1:17" ht="17.25" hidden="1" customHeight="1">
      <c r="A90" s="88" t="str">
        <f>IF([1]人数!$F33=0," ",[1]人数!$F33)</f>
        <v xml:space="preserve"> </v>
      </c>
      <c r="B90" s="107" t="s">
        <v>22</v>
      </c>
      <c r="C90" s="108" t="str">
        <f>IF(ISERROR(VLOOKUP(1,[1]作成!$H$1158:$K$1212,3,FALSE))," ",VLOOKUP(1,[1]作成!$H$1158:$K$1212,3,FALSE))</f>
        <v xml:space="preserve"> </v>
      </c>
      <c r="D90" s="111" t="str">
        <f>IF(ISERROR(VLOOKUP(2,[1]作成!$H$1158:$K$1212,4,FALSE))," ",VLOOKUP(2,[1]作成!$H$1158:$K$1212,4,FALSE))</f>
        <v xml:space="preserve"> </v>
      </c>
      <c r="E90" s="114" t="str">
        <f>IF(ISERROR(VLOOKUP(3,[1]作成!$H$1158:$K$1212,3,FALSE))," ",VLOOKUP(3,[1]作成!$H$1158:$K$1212,3,FALSE))</f>
        <v xml:space="preserve"> </v>
      </c>
      <c r="F90" s="115"/>
      <c r="G90" s="23"/>
      <c r="H90" s="13"/>
      <c r="I90" s="24"/>
      <c r="J90" s="23"/>
      <c r="K90" s="13"/>
      <c r="L90" s="24"/>
      <c r="M90" s="23"/>
      <c r="N90" s="13"/>
      <c r="O90" s="24"/>
      <c r="P90" s="36" t="str">
        <f>IF([1]計算!U27=0," ",[1]計算!U27)</f>
        <v xml:space="preserve"> </v>
      </c>
      <c r="Q90" s="26" t="s">
        <v>133</v>
      </c>
    </row>
    <row r="91" spans="1:17" ht="17.25" hidden="1" customHeight="1">
      <c r="A91" s="89"/>
      <c r="B91" s="107"/>
      <c r="C91" s="109"/>
      <c r="D91" s="112"/>
      <c r="E91" s="116" t="str">
        <f>IF(ISERROR(VLOOKUP(4,[1]作成!$H$1158:$K$1212,3,FALSE))," ",VLOOKUP(4,[1]作成!$H$1158:$K$1212,3,FALSE))</f>
        <v xml:space="preserve"> </v>
      </c>
      <c r="F91" s="117"/>
      <c r="G91" s="27"/>
      <c r="H91" s="16"/>
      <c r="I91" s="28"/>
      <c r="J91" s="27"/>
      <c r="K91" s="16"/>
      <c r="L91" s="28"/>
      <c r="M91" s="27"/>
      <c r="N91" s="16"/>
      <c r="O91" s="28"/>
      <c r="P91" s="36" t="str">
        <f>IF([1]計算!X27=0," ",[1]計算!X27)</f>
        <v xml:space="preserve"> </v>
      </c>
      <c r="Q91" s="29" t="s">
        <v>83</v>
      </c>
    </row>
    <row r="92" spans="1:17" ht="17.25" hidden="1" customHeight="1">
      <c r="A92" s="89"/>
      <c r="B92" s="107"/>
      <c r="C92" s="109"/>
      <c r="D92" s="112"/>
      <c r="E92" s="116" t="str">
        <f>IF(ISERROR(VLOOKUP(5,[1]作成!$H$1158:$K$1212,3,FALSE))," ",VLOOKUP(5,[1]作成!$H$1158:$K$1212,3,FALSE))</f>
        <v xml:space="preserve"> </v>
      </c>
      <c r="F92" s="117"/>
      <c r="G92" s="27"/>
      <c r="H92" s="16"/>
      <c r="I92" s="28"/>
      <c r="J92" s="27"/>
      <c r="K92" s="16"/>
      <c r="L92" s="28"/>
      <c r="M92" s="27"/>
      <c r="N92" s="16"/>
      <c r="O92" s="28"/>
      <c r="P92" s="36" t="str">
        <f>IF([1]計算!Z27=0," ",[1]計算!Z27)</f>
        <v xml:space="preserve"> </v>
      </c>
      <c r="Q92" s="29" t="s">
        <v>131</v>
      </c>
    </row>
    <row r="93" spans="1:17" ht="17.25" hidden="1" customHeight="1">
      <c r="A93" s="90"/>
      <c r="B93" s="107"/>
      <c r="C93" s="110"/>
      <c r="D93" s="113"/>
      <c r="E93" s="31" t="str">
        <f>IF(ISERROR(VLOOKUP(6,[1]作成!$H$1158:$K$1212,3,FALSE))," ",VLOOKUP(6,[1]作成!$H$1158:$K$1212,3,FALSE))</f>
        <v xml:space="preserve"> </v>
      </c>
      <c r="F93" s="32" t="str">
        <f>IF(ISERROR(VLOOKUP(7,[1]作成!$H$1158:$K$1212,3,FALSE))," ",VLOOKUP(7,[1]作成!$H$1158:$K$1212,3,FALSE))</f>
        <v xml:space="preserve"> </v>
      </c>
      <c r="G93" s="33"/>
      <c r="H93" s="21"/>
      <c r="I93" s="34"/>
      <c r="J93" s="33"/>
      <c r="K93" s="21"/>
      <c r="L93" s="34"/>
      <c r="M93" s="33"/>
      <c r="N93" s="21"/>
      <c r="O93" s="34"/>
      <c r="P93" s="118" t="str">
        <f>IF([1]人数!I33=0," ",[1]人数!I33)</f>
        <v xml:space="preserve"> </v>
      </c>
      <c r="Q93" s="118"/>
    </row>
    <row r="94" spans="1:17" ht="17.25" hidden="1" customHeight="1">
      <c r="A94" s="88" t="str">
        <f>IF([1]人数!$F34=0," ",[1]人数!$F34)</f>
        <v xml:space="preserve"> </v>
      </c>
      <c r="B94" s="107" t="s">
        <v>47</v>
      </c>
      <c r="C94" s="108" t="str">
        <f>IF(ISERROR(VLOOKUP(1,[1]作成!$H$1213:$K$1267,3,FALSE))," ",VLOOKUP(1,[1]作成!$H$1213:$K$1267,3,FALSE))</f>
        <v xml:space="preserve"> </v>
      </c>
      <c r="D94" s="111" t="str">
        <f>IF(ISERROR(VLOOKUP(2,[1]作成!$H$1213:$K$1267,4,FALSE))," ",VLOOKUP(2,[1]作成!$H$1213:$K$1267,4,FALSE))</f>
        <v xml:space="preserve"> </v>
      </c>
      <c r="E94" s="114" t="str">
        <f>IF(ISERROR(VLOOKUP(3,[1]作成!$H$1213:$K$1267,3,FALSE))," ",VLOOKUP(3,[1]作成!$H$1213:$K$1267,3,FALSE))</f>
        <v xml:space="preserve"> </v>
      </c>
      <c r="F94" s="115"/>
      <c r="G94" s="23"/>
      <c r="H94" s="13"/>
      <c r="I94" s="24"/>
      <c r="J94" s="23"/>
      <c r="K94" s="13"/>
      <c r="L94" s="24"/>
      <c r="M94" s="23"/>
      <c r="N94" s="13"/>
      <c r="O94" s="24"/>
      <c r="P94" s="36" t="str">
        <f>IF([1]計算!U28=0," ",[1]計算!U28)</f>
        <v xml:space="preserve"> </v>
      </c>
      <c r="Q94" s="26" t="s">
        <v>30</v>
      </c>
    </row>
    <row r="95" spans="1:17" ht="17.25" hidden="1" customHeight="1">
      <c r="A95" s="89"/>
      <c r="B95" s="107"/>
      <c r="C95" s="109"/>
      <c r="D95" s="112"/>
      <c r="E95" s="116" t="str">
        <f>IF(ISERROR(VLOOKUP(4,[1]作成!$H$1213:$K$1267,3,FALSE))," ",VLOOKUP(4,[1]作成!$H$1213:$K$1267,3,FALSE))</f>
        <v xml:space="preserve"> </v>
      </c>
      <c r="F95" s="117"/>
      <c r="G95" s="27"/>
      <c r="H95" s="16"/>
      <c r="I95" s="28"/>
      <c r="J95" s="27"/>
      <c r="K95" s="16"/>
      <c r="L95" s="28"/>
      <c r="M95" s="27"/>
      <c r="N95" s="16"/>
      <c r="O95" s="28"/>
      <c r="P95" s="36" t="str">
        <f>IF([1]計算!X28=0," ",[1]計算!X28)</f>
        <v xml:space="preserve"> </v>
      </c>
      <c r="Q95" s="29" t="s">
        <v>37</v>
      </c>
    </row>
    <row r="96" spans="1:17" ht="17.25" hidden="1" customHeight="1">
      <c r="A96" s="89"/>
      <c r="B96" s="107"/>
      <c r="C96" s="109"/>
      <c r="D96" s="112"/>
      <c r="E96" s="116" t="str">
        <f>IF(ISERROR(VLOOKUP(5,[1]作成!$H$1213:$K$1267,3,FALSE))," ",VLOOKUP(5,[1]作成!$H$1213:$K$1267,3,FALSE))</f>
        <v xml:space="preserve"> </v>
      </c>
      <c r="F96" s="117"/>
      <c r="G96" s="27"/>
      <c r="H96" s="16"/>
      <c r="I96" s="28"/>
      <c r="J96" s="27"/>
      <c r="K96" s="16"/>
      <c r="L96" s="28"/>
      <c r="M96" s="27"/>
      <c r="N96" s="16"/>
      <c r="O96" s="28"/>
      <c r="P96" s="36" t="str">
        <f>IF([1]計算!Z28=0," ",[1]計算!Z28)</f>
        <v xml:space="preserve"> </v>
      </c>
      <c r="Q96" s="29" t="s">
        <v>138</v>
      </c>
    </row>
    <row r="97" spans="1:18" ht="17.25" hidden="1" customHeight="1">
      <c r="A97" s="90"/>
      <c r="B97" s="107"/>
      <c r="C97" s="110"/>
      <c r="D97" s="113"/>
      <c r="E97" s="31" t="str">
        <f>IF(ISERROR(VLOOKUP(6,[1]作成!$H$1213:$K$1267,3,FALSE))," ",VLOOKUP(6,[1]作成!$H$1213:$K$1267,3,FALSE))</f>
        <v xml:space="preserve"> </v>
      </c>
      <c r="F97" s="32" t="str">
        <f>IF(ISERROR(VLOOKUP(7,[1]作成!$H$1213:$K$1267,3,FALSE))," ",VLOOKUP(7,[1]作成!$H$1213:$K$1267,3,FALSE))</f>
        <v xml:space="preserve"> </v>
      </c>
      <c r="G97" s="33"/>
      <c r="H97" s="21"/>
      <c r="I97" s="34"/>
      <c r="J97" s="33"/>
      <c r="K97" s="21"/>
      <c r="L97" s="34"/>
      <c r="M97" s="33"/>
      <c r="N97" s="21"/>
      <c r="O97" s="34"/>
      <c r="P97" s="105" t="str">
        <f>IF([1]人数!I34=0," ",[1]人数!I34)</f>
        <v xml:space="preserve"> </v>
      </c>
      <c r="Q97" s="106"/>
    </row>
    <row r="98" spans="1:18" ht="17.25" hidden="1" customHeight="1">
      <c r="A98" s="88" t="str">
        <f>IF([1]人数!$F35=0," ",[1]人数!$F35)</f>
        <v xml:space="preserve"> </v>
      </c>
      <c r="B98" s="107" t="s">
        <v>66</v>
      </c>
      <c r="C98" s="108" t="str">
        <f>IF(ISERROR(VLOOKUP(1,[1]作成!$H$1268:$K$1322,3,FALSE))," ",VLOOKUP(1,[1]作成!$H$1268:$K$1322,3,FALSE))</f>
        <v xml:space="preserve"> </v>
      </c>
      <c r="D98" s="111" t="str">
        <f>IF(ISERROR(VLOOKUP(2,[1]作成!$H$1268:$K$1322,4,FALSE))," ",VLOOKUP(2,[1]作成!$H$1268:$K$1322,4,FALSE))</f>
        <v xml:space="preserve"> </v>
      </c>
      <c r="E98" s="114" t="str">
        <f>IF(ISERROR(VLOOKUP(3,[1]作成!$H$1268:$K$1322,3,FALSE))," ",VLOOKUP(3,[1]作成!$H$1268:$K$1322,3,FALSE))</f>
        <v xml:space="preserve"> </v>
      </c>
      <c r="F98" s="115"/>
      <c r="G98" s="23"/>
      <c r="H98" s="13"/>
      <c r="I98" s="24"/>
      <c r="J98" s="23"/>
      <c r="K98" s="13"/>
      <c r="L98" s="24"/>
      <c r="M98" s="23"/>
      <c r="N98" s="13"/>
      <c r="O98" s="24"/>
      <c r="P98" s="36" t="str">
        <f>IF([1]計算!U29=0," ",[1]計算!U29)</f>
        <v xml:space="preserve"> </v>
      </c>
      <c r="Q98" s="26" t="s">
        <v>30</v>
      </c>
    </row>
    <row r="99" spans="1:18" ht="17.25" hidden="1" customHeight="1">
      <c r="A99" s="89"/>
      <c r="B99" s="107"/>
      <c r="C99" s="109"/>
      <c r="D99" s="112"/>
      <c r="E99" s="116" t="str">
        <f>IF(ISERROR(VLOOKUP(4,[1]作成!$H$1268:$K$1322,3,FALSE))," ",VLOOKUP(4,[1]作成!$H$1268:$K$1322,3,FALSE))</f>
        <v xml:space="preserve"> </v>
      </c>
      <c r="F99" s="117"/>
      <c r="G99" s="27"/>
      <c r="H99" s="16"/>
      <c r="I99" s="28"/>
      <c r="J99" s="27"/>
      <c r="K99" s="16"/>
      <c r="L99" s="28"/>
      <c r="M99" s="27"/>
      <c r="N99" s="16"/>
      <c r="O99" s="28"/>
      <c r="P99" s="36" t="str">
        <f>IF([1]計算!X29=0," ",[1]計算!X29)</f>
        <v xml:space="preserve"> </v>
      </c>
      <c r="Q99" s="29" t="s">
        <v>37</v>
      </c>
    </row>
    <row r="100" spans="1:18" ht="17.25" hidden="1" customHeight="1">
      <c r="A100" s="89"/>
      <c r="B100" s="107"/>
      <c r="C100" s="109"/>
      <c r="D100" s="112"/>
      <c r="E100" s="116" t="str">
        <f>IF(ISERROR(VLOOKUP(5,[1]作成!$H$1268:$K$1322,3,FALSE))," ",VLOOKUP(5,[1]作成!$H$1268:$K$1322,3,FALSE))</f>
        <v xml:space="preserve"> </v>
      </c>
      <c r="F100" s="117"/>
      <c r="G100" s="27"/>
      <c r="H100" s="16"/>
      <c r="I100" s="28"/>
      <c r="J100" s="27"/>
      <c r="K100" s="16"/>
      <c r="L100" s="28"/>
      <c r="M100" s="27"/>
      <c r="N100" s="16"/>
      <c r="O100" s="28"/>
      <c r="P100" s="36" t="str">
        <f>IF([1]計算!Z29=0," ",[1]計算!Z29)</f>
        <v xml:space="preserve"> </v>
      </c>
      <c r="Q100" s="29" t="s">
        <v>37</v>
      </c>
    </row>
    <row r="101" spans="1:18" ht="17.25" hidden="1" customHeight="1">
      <c r="A101" s="90"/>
      <c r="B101" s="107"/>
      <c r="C101" s="110"/>
      <c r="D101" s="113"/>
      <c r="E101" s="31" t="str">
        <f>IF(ISERROR(VLOOKUP(6,[1]作成!$H$1268:$K$1322,3,FALSE))," ",VLOOKUP(6,[1]作成!$H$1268:$K$1322,3,FALSE))</f>
        <v xml:space="preserve"> </v>
      </c>
      <c r="F101" s="32" t="str">
        <f>IF(ISERROR(VLOOKUP(7,[1]作成!$H$1268:$K$1322,3,FALSE))," ",VLOOKUP(7,[1]作成!$H$1268:$K$1322,3,FALSE))</f>
        <v xml:space="preserve"> </v>
      </c>
      <c r="G101" s="33"/>
      <c r="H101" s="21"/>
      <c r="I101" s="34"/>
      <c r="J101" s="33"/>
      <c r="K101" s="21"/>
      <c r="L101" s="34"/>
      <c r="M101" s="33"/>
      <c r="N101" s="21"/>
      <c r="O101" s="34"/>
      <c r="P101" s="118" t="str">
        <f>IF([1]人数!I35=0," ",[1]人数!I35)</f>
        <v xml:space="preserve"> </v>
      </c>
      <c r="Q101" s="118"/>
    </row>
    <row r="102" spans="1:18" ht="17.25" hidden="1" customHeight="1">
      <c r="A102" s="88" t="str">
        <f>IF([1]人数!$F36=0," ",[1]人数!$F36)</f>
        <v xml:space="preserve"> </v>
      </c>
      <c r="B102" s="91" t="s">
        <v>79</v>
      </c>
      <c r="C102" s="108" t="str">
        <f>IF(ISERROR(VLOOKUP(1,[1]作成!$H$1323:$K$1377,3,FALSE))," ",VLOOKUP(1,[1]作成!$H$1323:$K$1377,3,FALSE))</f>
        <v xml:space="preserve"> </v>
      </c>
      <c r="D102" s="111" t="str">
        <f>IF(ISERROR(VLOOKUP(2,[1]作成!$H$1323:$K$1377,4,FALSE))," ",VLOOKUP(2,[1]作成!$H$1323:$K$1377,4,FALSE))</f>
        <v xml:space="preserve"> </v>
      </c>
      <c r="E102" s="114" t="str">
        <f>IF(ISERROR(VLOOKUP(3,[1]作成!$H$1323:$K$1377,3,FALSE))," ",VLOOKUP(3,[1]作成!$H$1323:$K$1377,3,FALSE))</f>
        <v xml:space="preserve"> </v>
      </c>
      <c r="F102" s="115"/>
      <c r="G102" s="39"/>
      <c r="H102" s="19"/>
      <c r="I102" s="30"/>
      <c r="J102" s="39"/>
      <c r="K102" s="19"/>
      <c r="L102" s="30"/>
      <c r="M102" s="39"/>
      <c r="N102" s="19"/>
      <c r="O102" s="30"/>
      <c r="P102" s="36" t="str">
        <f>IF([1]計算!U30=0," ",[1]計算!U30)</f>
        <v xml:space="preserve"> </v>
      </c>
      <c r="Q102" s="26" t="s">
        <v>140</v>
      </c>
    </row>
    <row r="103" spans="1:18" ht="17.25" hidden="1" customHeight="1">
      <c r="A103" s="89"/>
      <c r="B103" s="92"/>
      <c r="C103" s="109"/>
      <c r="D103" s="112"/>
      <c r="E103" s="116" t="str">
        <f>IF(ISERROR(VLOOKUP(4,[1]作成!$H$1323:$K$1377,3,FALSE))," ",VLOOKUP(4,[1]作成!$H$1323:$K$1377,3,FALSE))</f>
        <v xml:space="preserve"> </v>
      </c>
      <c r="F103" s="117"/>
      <c r="G103" s="39"/>
      <c r="H103" s="19"/>
      <c r="I103" s="30"/>
      <c r="J103" s="39"/>
      <c r="K103" s="19"/>
      <c r="L103" s="30"/>
      <c r="M103" s="39"/>
      <c r="N103" s="19"/>
      <c r="O103" s="30"/>
      <c r="P103" s="36" t="str">
        <f>IF([1]計算!X30=0," ",[1]計算!X30)</f>
        <v xml:space="preserve"> </v>
      </c>
      <c r="Q103" s="29" t="s">
        <v>138</v>
      </c>
    </row>
    <row r="104" spans="1:18" ht="17.25" hidden="1" customHeight="1">
      <c r="A104" s="89"/>
      <c r="B104" s="92"/>
      <c r="C104" s="109"/>
      <c r="D104" s="112"/>
      <c r="E104" s="116" t="str">
        <f>IF(ISERROR(VLOOKUP(5,[1]作成!$H$1323:$K$1377,3,FALSE))," ",VLOOKUP(5,[1]作成!$H$1323:$K$1377,3,FALSE))</f>
        <v xml:space="preserve"> </v>
      </c>
      <c r="F104" s="117"/>
      <c r="G104" s="39"/>
      <c r="H104" s="19"/>
      <c r="I104" s="30"/>
      <c r="J104" s="39"/>
      <c r="K104" s="19"/>
      <c r="L104" s="30"/>
      <c r="M104" s="39"/>
      <c r="N104" s="19"/>
      <c r="O104" s="30"/>
      <c r="P104" s="36" t="str">
        <f>IF([1]計算!Z30=0," ",[1]計算!Z30)</f>
        <v xml:space="preserve"> </v>
      </c>
      <c r="Q104" s="29" t="s">
        <v>138</v>
      </c>
    </row>
    <row r="105" spans="1:18" ht="17.25" hidden="1" customHeight="1">
      <c r="A105" s="90"/>
      <c r="B105" s="93"/>
      <c r="C105" s="110"/>
      <c r="D105" s="113"/>
      <c r="E105" s="31" t="str">
        <f>IF(ISERROR(VLOOKUP(6,[1]作成!$H$1323:$K$1377,3,FALSE))," ",VLOOKUP(6,[1]作成!$H$1323:$K$1377,3,FALSE))</f>
        <v xml:space="preserve"> </v>
      </c>
      <c r="F105" s="32" t="str">
        <f>IF(ISERROR(VLOOKUP(7,[1]作成!$H$1323:$K$1377,3,FALSE))," ",VLOOKUP(7,[1]作成!$H$1323:$K$1377,3,FALSE))</f>
        <v xml:space="preserve"> </v>
      </c>
      <c r="G105" s="40"/>
      <c r="H105" s="22"/>
      <c r="I105" s="35"/>
      <c r="J105" s="40"/>
      <c r="K105" s="22"/>
      <c r="L105" s="35"/>
      <c r="M105" s="40"/>
      <c r="N105" s="22"/>
      <c r="O105" s="35"/>
      <c r="P105" s="118" t="str">
        <f>IF([1]人数!I36=0," ",[1]人数!I36)</f>
        <v xml:space="preserve"> </v>
      </c>
      <c r="Q105" s="118"/>
    </row>
    <row r="106" spans="1:18" ht="17.25" hidden="1" customHeight="1">
      <c r="A106" s="88" t="str">
        <f>IF([1]人数!$F37=0," ",[1]人数!$F37)</f>
        <v xml:space="preserve"> </v>
      </c>
      <c r="B106" s="91" t="s">
        <v>19</v>
      </c>
      <c r="C106" s="108" t="str">
        <f>IF(ISERROR(VLOOKUP(1,[1]作成!$H$1378:$K$1432,3,FALSE))," ",VLOOKUP(1,[1]作成!$H$1378:$K$1432,3,FALSE))</f>
        <v xml:space="preserve"> </v>
      </c>
      <c r="D106" s="111" t="str">
        <f>IF(ISERROR(VLOOKUP(2,[1]作成!$H$1378:$K$1432,4,FALSE))," ",VLOOKUP(2,[1]作成!$H$1378:$K$1432,4,FALSE))</f>
        <v xml:space="preserve"> </v>
      </c>
      <c r="E106" s="114" t="str">
        <f>IF(ISERROR(VLOOKUP(3,[1]作成!$H$1378:$K$1432,3,FALSE))," ",VLOOKUP(3,[1]作成!$H$1378:$K$1432,3,FALSE))</f>
        <v xml:space="preserve"> </v>
      </c>
      <c r="F106" s="115"/>
      <c r="G106" s="41"/>
      <c r="H106" s="42"/>
      <c r="I106" s="37"/>
      <c r="J106" s="41"/>
      <c r="K106" s="42"/>
      <c r="L106" s="37"/>
      <c r="M106" s="41"/>
      <c r="N106" s="42"/>
      <c r="O106" s="37"/>
      <c r="P106" s="36" t="str">
        <f>IF([1]計算!U31=0," ",[1]計算!U31)</f>
        <v xml:space="preserve"> </v>
      </c>
      <c r="Q106" s="26" t="s">
        <v>133</v>
      </c>
    </row>
    <row r="107" spans="1:18" ht="17.25" hidden="1" customHeight="1">
      <c r="A107" s="89"/>
      <c r="B107" s="92"/>
      <c r="C107" s="109"/>
      <c r="D107" s="112"/>
      <c r="E107" s="116" t="str">
        <f>IF(ISERROR(VLOOKUP(4,[1]作成!$H$1378:$K$1432,3,FALSE))," ",VLOOKUP(4,[1]作成!$H$1378:$K$1432,3,FALSE))</f>
        <v xml:space="preserve"> </v>
      </c>
      <c r="F107" s="117"/>
      <c r="G107" s="39"/>
      <c r="H107" s="19"/>
      <c r="I107" s="30"/>
      <c r="J107" s="39"/>
      <c r="K107" s="19"/>
      <c r="L107" s="30"/>
      <c r="M107" s="39"/>
      <c r="N107" s="19"/>
      <c r="O107" s="30"/>
      <c r="P107" s="36" t="str">
        <f>IF([1]計算!X31=0," ",[1]計算!X31)</f>
        <v xml:space="preserve"> </v>
      </c>
      <c r="Q107" s="29" t="s">
        <v>131</v>
      </c>
    </row>
    <row r="108" spans="1:18" ht="17.25" hidden="1" customHeight="1">
      <c r="A108" s="89"/>
      <c r="B108" s="92"/>
      <c r="C108" s="109"/>
      <c r="D108" s="112"/>
      <c r="E108" s="116" t="str">
        <f>IF(ISERROR(VLOOKUP(5,[1]作成!$H$1378:$K$1432,3,FALSE))," ",VLOOKUP(5,[1]作成!$H$1378:$K$1432,3,FALSE))</f>
        <v xml:space="preserve"> </v>
      </c>
      <c r="F108" s="117"/>
      <c r="G108" s="39"/>
      <c r="H108" s="19"/>
      <c r="I108" s="30"/>
      <c r="J108" s="39"/>
      <c r="K108" s="19"/>
      <c r="L108" s="30"/>
      <c r="M108" s="39"/>
      <c r="N108" s="19"/>
      <c r="O108" s="30"/>
      <c r="P108" s="36" t="str">
        <f>IF([1]計算!Z31=0," ",[1]計算!Z31)</f>
        <v xml:space="preserve"> </v>
      </c>
      <c r="Q108" s="29" t="s">
        <v>131</v>
      </c>
    </row>
    <row r="109" spans="1:18" ht="17.25" hidden="1" customHeight="1">
      <c r="A109" s="90"/>
      <c r="B109" s="93"/>
      <c r="C109" s="110"/>
      <c r="D109" s="113"/>
      <c r="E109" s="31" t="str">
        <f>IF(ISERROR(VLOOKUP(6,[1]作成!$H$1378:$K$1432,3,FALSE))," ",VLOOKUP(6,[1]作成!$H$1378:$K$1432,3,FALSE))</f>
        <v xml:space="preserve"> </v>
      </c>
      <c r="F109" s="32" t="str">
        <f>IF(ISERROR(VLOOKUP(7,[1]作成!$H$1378:$K$1432,3,FALSE))," ",VLOOKUP(7,[1]作成!$H$1378:$K$1432,3,FALSE))</f>
        <v xml:space="preserve"> </v>
      </c>
      <c r="G109" s="40"/>
      <c r="H109" s="22"/>
      <c r="I109" s="35"/>
      <c r="J109" s="40"/>
      <c r="K109" s="22"/>
      <c r="L109" s="35"/>
      <c r="M109" s="40"/>
      <c r="N109" s="22"/>
      <c r="O109" s="35"/>
      <c r="P109" s="118" t="str">
        <f>IF([1]人数!I37=0," ",[1]人数!I37)</f>
        <v xml:space="preserve"> </v>
      </c>
      <c r="Q109" s="118"/>
    </row>
    <row r="110" spans="1:18" ht="15.95" customHeight="1">
      <c r="A110" s="9"/>
      <c r="B110" s="9" t="s">
        <v>141</v>
      </c>
      <c r="C110" s="43"/>
      <c r="D110" s="9"/>
      <c r="E110" s="9"/>
      <c r="F110" s="9"/>
      <c r="P110" s="9"/>
      <c r="Q110" s="9"/>
      <c r="R110" s="9" t="s">
        <v>1</v>
      </c>
    </row>
    <row r="111" spans="1:18" ht="15.95" customHeight="1">
      <c r="A111" s="9"/>
      <c r="B111" s="9" t="s">
        <v>142</v>
      </c>
      <c r="C111" s="43"/>
      <c r="D111" s="9"/>
      <c r="E111" s="9"/>
      <c r="F111" s="9"/>
      <c r="L111" s="8" t="s">
        <v>143</v>
      </c>
      <c r="M111" s="8"/>
      <c r="N111" s="8"/>
      <c r="P111" s="9"/>
      <c r="Q111" s="9"/>
      <c r="R111" s="9" t="s">
        <v>1</v>
      </c>
    </row>
    <row r="112" spans="1:18" ht="15.95" customHeight="1">
      <c r="A112" s="9"/>
      <c r="B112" s="9" t="s">
        <v>144</v>
      </c>
      <c r="C112" s="43"/>
      <c r="D112" s="9"/>
      <c r="E112" s="9"/>
      <c r="F112" s="9"/>
      <c r="P112" s="9"/>
      <c r="Q112" s="9"/>
      <c r="R112" s="9" t="s">
        <v>1</v>
      </c>
    </row>
    <row r="113" spans="1:18" ht="15.95" customHeight="1">
      <c r="A113" s="9"/>
      <c r="B113" s="9"/>
      <c r="C113" s="43"/>
      <c r="D113" s="9"/>
      <c r="E113" s="9"/>
      <c r="F113" s="9"/>
      <c r="P113" s="9"/>
      <c r="Q113" s="9"/>
      <c r="R113" s="9" t="s">
        <v>1</v>
      </c>
    </row>
    <row r="114" spans="1:18" ht="15.95" customHeight="1">
      <c r="A114" s="9"/>
      <c r="B114" s="9"/>
      <c r="C114" s="43"/>
      <c r="D114" s="9"/>
      <c r="E114" s="9"/>
      <c r="F114" s="9"/>
      <c r="P114" s="9"/>
      <c r="Q114" s="9"/>
      <c r="R114" s="9" t="s">
        <v>1</v>
      </c>
    </row>
    <row r="115" spans="1:18" ht="15.95" customHeight="1">
      <c r="A115" s="9"/>
      <c r="B115" s="9"/>
      <c r="C115" s="43"/>
      <c r="D115" s="9"/>
      <c r="E115" s="9"/>
      <c r="F115" s="9"/>
      <c r="P115" s="9"/>
      <c r="Q115" s="9"/>
      <c r="R115" s="9" t="s">
        <v>1</v>
      </c>
    </row>
    <row r="116" spans="1:18" ht="15.95" customHeight="1">
      <c r="A116" s="9"/>
      <c r="B116" s="9"/>
      <c r="C116" s="44"/>
      <c r="D116" s="9"/>
      <c r="E116" s="9"/>
      <c r="F116" s="9"/>
      <c r="P116" s="9"/>
      <c r="Q116" s="9"/>
      <c r="R116" s="9" t="s">
        <v>1</v>
      </c>
    </row>
    <row r="117" spans="1:18" ht="15.95" customHeight="1">
      <c r="A117" s="9"/>
      <c r="B117" s="9"/>
      <c r="C117" s="44"/>
      <c r="D117" s="9"/>
      <c r="E117" s="9"/>
      <c r="F117" s="9"/>
      <c r="P117" s="9"/>
      <c r="Q117" s="9"/>
      <c r="R117" s="9" t="s">
        <v>1</v>
      </c>
    </row>
    <row r="118" spans="1:18" ht="15.95" customHeight="1">
      <c r="A118" s="9"/>
      <c r="B118" s="9"/>
      <c r="C118" s="44"/>
      <c r="D118" s="9"/>
      <c r="E118" s="9"/>
      <c r="F118" s="9"/>
      <c r="P118" s="9"/>
      <c r="Q118" s="9"/>
      <c r="R118" s="9" t="s">
        <v>1</v>
      </c>
    </row>
    <row r="119" spans="1:18" ht="15.95" customHeight="1">
      <c r="A119" s="9"/>
      <c r="B119" s="9"/>
      <c r="C119" s="44"/>
      <c r="D119" s="9"/>
      <c r="E119" s="9"/>
      <c r="F119" s="9"/>
      <c r="P119" s="9"/>
      <c r="Q119" s="9"/>
      <c r="R119" s="9" t="s">
        <v>1</v>
      </c>
    </row>
    <row r="120" spans="1:18" ht="15.95" customHeight="1">
      <c r="A120" s="9"/>
      <c r="B120" s="9"/>
      <c r="C120" s="44"/>
      <c r="D120" s="9"/>
      <c r="E120" s="9"/>
      <c r="F120" s="9"/>
      <c r="P120" s="9"/>
      <c r="Q120" s="9"/>
      <c r="R120" s="9" t="s">
        <v>1</v>
      </c>
    </row>
    <row r="121" spans="1:18" ht="15.95" customHeight="1">
      <c r="A121" s="9"/>
      <c r="B121" s="9"/>
      <c r="C121" s="44"/>
      <c r="D121" s="9"/>
      <c r="E121" s="9"/>
      <c r="F121" s="9"/>
      <c r="P121" s="9"/>
      <c r="Q121" s="9"/>
      <c r="R121" s="9" t="s">
        <v>1</v>
      </c>
    </row>
    <row r="122" spans="1:18" ht="15.95" customHeight="1">
      <c r="A122" s="9"/>
      <c r="B122" s="9"/>
      <c r="C122" s="44"/>
      <c r="D122" s="9"/>
      <c r="E122" s="9"/>
      <c r="F122" s="9"/>
      <c r="P122" s="9"/>
      <c r="Q122" s="9"/>
      <c r="R122" s="9" t="s">
        <v>1</v>
      </c>
    </row>
    <row r="123" spans="1:18" ht="15.95" customHeight="1">
      <c r="A123" s="9"/>
      <c r="B123" s="9"/>
      <c r="C123" s="44"/>
      <c r="D123" s="9"/>
      <c r="E123" s="9"/>
      <c r="F123" s="9"/>
      <c r="P123" s="9"/>
      <c r="Q123" s="9"/>
      <c r="R123" s="9" t="s">
        <v>1</v>
      </c>
    </row>
    <row r="124" spans="1:18" ht="15.95" customHeight="1">
      <c r="A124" s="9"/>
      <c r="B124" s="9"/>
      <c r="C124" s="43"/>
      <c r="D124" s="9"/>
      <c r="E124" s="9"/>
      <c r="F124" s="9"/>
      <c r="P124" s="9"/>
      <c r="Q124" s="9"/>
      <c r="R124" s="9" t="s">
        <v>1</v>
      </c>
    </row>
    <row r="125" spans="1:18" ht="15.95" customHeight="1">
      <c r="A125" s="9"/>
      <c r="B125" s="9"/>
      <c r="C125" s="43"/>
      <c r="D125" s="9"/>
      <c r="E125" s="9"/>
      <c r="F125" s="9"/>
      <c r="P125" s="9"/>
      <c r="Q125" s="9"/>
      <c r="R125" s="9" t="s">
        <v>1</v>
      </c>
    </row>
    <row r="126" spans="1:18" ht="15.95" customHeight="1">
      <c r="A126" s="9"/>
      <c r="B126" s="9"/>
      <c r="C126" s="43"/>
      <c r="D126" s="9"/>
      <c r="E126" s="9"/>
      <c r="F126" s="9"/>
      <c r="P126" s="9"/>
      <c r="Q126" s="9"/>
      <c r="R126" s="9" t="s">
        <v>1</v>
      </c>
    </row>
    <row r="127" spans="1:18" ht="15.95" customHeight="1">
      <c r="A127" s="9"/>
      <c r="B127" s="9"/>
      <c r="C127" s="43"/>
      <c r="D127" s="9"/>
      <c r="E127" s="9"/>
      <c r="F127" s="9"/>
      <c r="P127" s="9"/>
      <c r="Q127" s="9"/>
      <c r="R127" s="9" t="s">
        <v>1</v>
      </c>
    </row>
    <row r="128" spans="1:18" ht="15.95" customHeight="1">
      <c r="A128" s="9"/>
      <c r="B128" s="9"/>
      <c r="C128" s="43"/>
      <c r="D128" s="9"/>
      <c r="E128" s="9"/>
      <c r="F128" s="9"/>
      <c r="P128" s="9"/>
      <c r="Q128" s="9"/>
      <c r="R128" s="9" t="s">
        <v>1</v>
      </c>
    </row>
    <row r="129" spans="1:18" ht="15.95" customHeight="1">
      <c r="A129" s="9"/>
      <c r="B129" s="9"/>
      <c r="C129" s="43"/>
      <c r="D129" s="9"/>
      <c r="E129" s="9"/>
      <c r="F129" s="9"/>
      <c r="P129" s="9"/>
      <c r="Q129" s="9"/>
      <c r="R129" s="9" t="s">
        <v>1</v>
      </c>
    </row>
    <row r="130" spans="1:18" ht="15.95" customHeight="1">
      <c r="A130" s="9"/>
      <c r="B130" s="9"/>
      <c r="C130" s="43"/>
      <c r="D130" s="9"/>
      <c r="E130" s="9"/>
      <c r="F130" s="9"/>
      <c r="P130" s="9"/>
      <c r="Q130" s="9"/>
      <c r="R130" s="9" t="s">
        <v>1</v>
      </c>
    </row>
    <row r="131" spans="1:18" ht="15.95" hidden="1" customHeight="1">
      <c r="A131" s="9"/>
      <c r="B131" s="9"/>
      <c r="C131" s="43"/>
      <c r="D131" s="9"/>
      <c r="E131" s="9"/>
      <c r="F131" s="9"/>
      <c r="P131" s="9"/>
      <c r="Q131" s="9"/>
    </row>
    <row r="132" spans="1:18"/>
    <row r="133" spans="1:18"/>
  </sheetData>
  <sheetProtection autoFilter="0"/>
  <autoFilter ref="R1:R131">
    <filterColumn colId="0">
      <customFilters>
        <customFilter operator="notEqual" val=" "/>
      </customFilters>
    </filterColumn>
  </autoFilter>
  <mergeCells count="225">
    <mergeCell ref="P109:Q109"/>
    <mergeCell ref="A106:A109"/>
    <mergeCell ref="B106:B109"/>
    <mergeCell ref="C106:C109"/>
    <mergeCell ref="D106:D109"/>
    <mergeCell ref="E106:F106"/>
    <mergeCell ref="E107:F107"/>
    <mergeCell ref="E108:F108"/>
    <mergeCell ref="P101:Q101"/>
    <mergeCell ref="A102:A105"/>
    <mergeCell ref="B102:B105"/>
    <mergeCell ref="C102:C105"/>
    <mergeCell ref="D102:D105"/>
    <mergeCell ref="E102:F102"/>
    <mergeCell ref="E103:F103"/>
    <mergeCell ref="E104:F104"/>
    <mergeCell ref="P105:Q105"/>
    <mergeCell ref="A98:A101"/>
    <mergeCell ref="B98:B101"/>
    <mergeCell ref="C98:C101"/>
    <mergeCell ref="D98:D101"/>
    <mergeCell ref="E98:F98"/>
    <mergeCell ref="E99:F99"/>
    <mergeCell ref="E100:F100"/>
    <mergeCell ref="P93:Q93"/>
    <mergeCell ref="A94:A97"/>
    <mergeCell ref="B94:B97"/>
    <mergeCell ref="C94:C97"/>
    <mergeCell ref="D94:D97"/>
    <mergeCell ref="E94:F94"/>
    <mergeCell ref="E95:F95"/>
    <mergeCell ref="E96:F96"/>
    <mergeCell ref="P97:Q97"/>
    <mergeCell ref="A90:A93"/>
    <mergeCell ref="B90:B93"/>
    <mergeCell ref="C90:C93"/>
    <mergeCell ref="D90:D93"/>
    <mergeCell ref="E90:F90"/>
    <mergeCell ref="E91:F91"/>
    <mergeCell ref="E92:F92"/>
    <mergeCell ref="P85:Q85"/>
    <mergeCell ref="A86:A89"/>
    <mergeCell ref="B86:B89"/>
    <mergeCell ref="C86:C89"/>
    <mergeCell ref="D86:D89"/>
    <mergeCell ref="E86:F86"/>
    <mergeCell ref="E87:F87"/>
    <mergeCell ref="E88:F88"/>
    <mergeCell ref="P89:Q89"/>
    <mergeCell ref="A82:A85"/>
    <mergeCell ref="B82:B85"/>
    <mergeCell ref="C82:C85"/>
    <mergeCell ref="D82:D85"/>
    <mergeCell ref="E82:F82"/>
    <mergeCell ref="E83:F83"/>
    <mergeCell ref="E84:F84"/>
    <mergeCell ref="P77:Q77"/>
    <mergeCell ref="A78:A81"/>
    <mergeCell ref="B78:B81"/>
    <mergeCell ref="C78:C81"/>
    <mergeCell ref="D78:D81"/>
    <mergeCell ref="E78:F78"/>
    <mergeCell ref="E79:F79"/>
    <mergeCell ref="E80:F80"/>
    <mergeCell ref="P81:Q81"/>
    <mergeCell ref="A74:A77"/>
    <mergeCell ref="B74:B77"/>
    <mergeCell ref="C74:C77"/>
    <mergeCell ref="D74:D77"/>
    <mergeCell ref="E74:F74"/>
    <mergeCell ref="E75:F75"/>
    <mergeCell ref="E76:F76"/>
    <mergeCell ref="P69:Q69"/>
    <mergeCell ref="A70:A73"/>
    <mergeCell ref="B70:B73"/>
    <mergeCell ref="C70:C73"/>
    <mergeCell ref="D70:D73"/>
    <mergeCell ref="E70:F70"/>
    <mergeCell ref="E71:F71"/>
    <mergeCell ref="E72:F72"/>
    <mergeCell ref="P73:Q73"/>
    <mergeCell ref="A66:A69"/>
    <mergeCell ref="B66:B69"/>
    <mergeCell ref="C66:C69"/>
    <mergeCell ref="D66:D69"/>
    <mergeCell ref="E66:F66"/>
    <mergeCell ref="E67:F67"/>
    <mergeCell ref="E68:F68"/>
    <mergeCell ref="P61:Q61"/>
    <mergeCell ref="A62:A65"/>
    <mergeCell ref="B62:B65"/>
    <mergeCell ref="C62:C65"/>
    <mergeCell ref="D62:D65"/>
    <mergeCell ref="E62:F62"/>
    <mergeCell ref="E63:F63"/>
    <mergeCell ref="E64:F64"/>
    <mergeCell ref="P65:Q65"/>
    <mergeCell ref="A58:A61"/>
    <mergeCell ref="B58:B61"/>
    <mergeCell ref="C58:C61"/>
    <mergeCell ref="D58:D61"/>
    <mergeCell ref="E58:F58"/>
    <mergeCell ref="E59:F59"/>
    <mergeCell ref="E60:F60"/>
    <mergeCell ref="P53:Q53"/>
    <mergeCell ref="A54:A57"/>
    <mergeCell ref="B54:B57"/>
    <mergeCell ref="C54:C57"/>
    <mergeCell ref="D54:D57"/>
    <mergeCell ref="E54:F54"/>
    <mergeCell ref="E55:F55"/>
    <mergeCell ref="E56:F56"/>
    <mergeCell ref="P57:Q57"/>
    <mergeCell ref="A50:A53"/>
    <mergeCell ref="B50:B53"/>
    <mergeCell ref="C50:C53"/>
    <mergeCell ref="D50:D53"/>
    <mergeCell ref="E50:F50"/>
    <mergeCell ref="E51:F51"/>
    <mergeCell ref="E52:F52"/>
    <mergeCell ref="P45:Q45"/>
    <mergeCell ref="A46:A49"/>
    <mergeCell ref="B46:B49"/>
    <mergeCell ref="C46:C49"/>
    <mergeCell ref="D46:D49"/>
    <mergeCell ref="E46:F46"/>
    <mergeCell ref="E47:F47"/>
    <mergeCell ref="E48:F48"/>
    <mergeCell ref="P49:Q49"/>
    <mergeCell ref="A42:A45"/>
    <mergeCell ref="B42:B45"/>
    <mergeCell ref="C42:C45"/>
    <mergeCell ref="D42:D45"/>
    <mergeCell ref="E42:F42"/>
    <mergeCell ref="E43:F43"/>
    <mergeCell ref="E44:F44"/>
    <mergeCell ref="P37:Q37"/>
    <mergeCell ref="A38:A41"/>
    <mergeCell ref="B38:B41"/>
    <mergeCell ref="C38:C41"/>
    <mergeCell ref="D38:D41"/>
    <mergeCell ref="E38:F38"/>
    <mergeCell ref="E39:F39"/>
    <mergeCell ref="E40:F40"/>
    <mergeCell ref="P41:Q41"/>
    <mergeCell ref="A34:A37"/>
    <mergeCell ref="B34:B37"/>
    <mergeCell ref="C34:C37"/>
    <mergeCell ref="D34:D37"/>
    <mergeCell ref="E34:F34"/>
    <mergeCell ref="E35:F35"/>
    <mergeCell ref="E36:F36"/>
    <mergeCell ref="P29:Q29"/>
    <mergeCell ref="A30:A33"/>
    <mergeCell ref="B30:B33"/>
    <mergeCell ref="C30:C33"/>
    <mergeCell ref="D30:D33"/>
    <mergeCell ref="E30:F30"/>
    <mergeCell ref="E31:F31"/>
    <mergeCell ref="E32:F32"/>
    <mergeCell ref="P33:Q33"/>
    <mergeCell ref="A26:A29"/>
    <mergeCell ref="B26:B29"/>
    <mergeCell ref="C26:C29"/>
    <mergeCell ref="D26:D29"/>
    <mergeCell ref="E26:F26"/>
    <mergeCell ref="E27:F27"/>
    <mergeCell ref="E28:F28"/>
    <mergeCell ref="E12:F12"/>
    <mergeCell ref="P21:Q21"/>
    <mergeCell ref="A22:A25"/>
    <mergeCell ref="B22:B25"/>
    <mergeCell ref="C22:C25"/>
    <mergeCell ref="D22:D25"/>
    <mergeCell ref="E22:F22"/>
    <mergeCell ref="E23:F23"/>
    <mergeCell ref="E24:F24"/>
    <mergeCell ref="P25:Q25"/>
    <mergeCell ref="A18:A21"/>
    <mergeCell ref="B18:B21"/>
    <mergeCell ref="C18:C21"/>
    <mergeCell ref="D18:D21"/>
    <mergeCell ref="E18:F18"/>
    <mergeCell ref="E19:F19"/>
    <mergeCell ref="E20:F20"/>
    <mergeCell ref="A6:A9"/>
    <mergeCell ref="B6:B9"/>
    <mergeCell ref="C6:C9"/>
    <mergeCell ref="D6:D9"/>
    <mergeCell ref="E6:F6"/>
    <mergeCell ref="S6:S17"/>
    <mergeCell ref="E7:F7"/>
    <mergeCell ref="E8:F8"/>
    <mergeCell ref="P9:Q9"/>
    <mergeCell ref="A10:A13"/>
    <mergeCell ref="P13:Q13"/>
    <mergeCell ref="A14:A17"/>
    <mergeCell ref="B14:B17"/>
    <mergeCell ref="C14:C17"/>
    <mergeCell ref="D14:D17"/>
    <mergeCell ref="E14:F14"/>
    <mergeCell ref="E15:F15"/>
    <mergeCell ref="E16:F16"/>
    <mergeCell ref="P17:Q17"/>
    <mergeCell ref="B10:B13"/>
    <mergeCell ref="C10:C13"/>
    <mergeCell ref="D10:D13"/>
    <mergeCell ref="E10:F10"/>
    <mergeCell ref="E11:F11"/>
    <mergeCell ref="A2:A5"/>
    <mergeCell ref="B2:B5"/>
    <mergeCell ref="C2:F3"/>
    <mergeCell ref="G2:I3"/>
    <mergeCell ref="J2:L3"/>
    <mergeCell ref="M2:O3"/>
    <mergeCell ref="P2:Q2"/>
    <mergeCell ref="P3:Q3"/>
    <mergeCell ref="C4:C5"/>
    <mergeCell ref="D4:D5"/>
    <mergeCell ref="E4:F5"/>
    <mergeCell ref="G4:I5"/>
    <mergeCell ref="J4:L5"/>
    <mergeCell ref="M4:O5"/>
    <mergeCell ref="P4:Q4"/>
    <mergeCell ref="P5:Q5"/>
  </mergeCells>
  <phoneticPr fontId="3"/>
  <pageMargins left="0.70866141732283472" right="0.31496062992125984" top="0.55118110236220474" bottom="0.35433070866141736" header="0.31496062992125984" footer="0.31496062992125984"/>
  <pageSetup paperSize="9" scale="47"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E43C70"/>
  </sheetPr>
  <dimension ref="A1:S133"/>
  <sheetViews>
    <sheetView tabSelected="1" view="pageBreakPreview" topLeftCell="D3" zoomScaleNormal="100" zoomScaleSheetLayoutView="100" workbookViewId="0">
      <selection activeCell="E64" sqref="E64:F64"/>
    </sheetView>
  </sheetViews>
  <sheetFormatPr defaultColWidth="0" defaultRowHeight="13.5" customHeight="1" zeroHeight="1"/>
  <cols>
    <col min="1" max="1" width="5.75" style="1" customWidth="1"/>
    <col min="2" max="2" width="3" style="1" customWidth="1"/>
    <col min="3" max="3" width="17.75" style="45" customWidth="1"/>
    <col min="4" max="4" width="4.375" style="1" customWidth="1"/>
    <col min="5" max="6" width="17.75" style="1" customWidth="1"/>
    <col min="7" max="15" width="10.625" style="9" customWidth="1"/>
    <col min="16" max="16" width="11.5" style="1" customWidth="1"/>
    <col min="17" max="17" width="3.5" style="1" customWidth="1"/>
    <col min="18" max="18" width="3.5" style="9" customWidth="1"/>
    <col min="19" max="19" width="8.75" style="1" customWidth="1"/>
    <col min="20" max="16384" width="8.75" style="1" hidden="1"/>
  </cols>
  <sheetData>
    <row r="1" spans="1:19" ht="52.5" customHeight="1">
      <c r="B1" s="2"/>
      <c r="C1" s="3"/>
      <c r="D1" s="4"/>
      <c r="E1" s="5">
        <f>[1]作成!B1</f>
        <v>4</v>
      </c>
      <c r="F1" s="6" t="s">
        <v>0</v>
      </c>
      <c r="G1" s="7"/>
      <c r="H1" s="7"/>
      <c r="I1" s="8"/>
      <c r="O1" s="10"/>
      <c r="P1" s="11" t="s">
        <v>202</v>
      </c>
      <c r="Q1" s="12"/>
      <c r="R1" s="9" t="s">
        <v>1</v>
      </c>
    </row>
    <row r="2" spans="1:19" ht="13.5" customHeight="1">
      <c r="A2" s="46" t="s">
        <v>2</v>
      </c>
      <c r="B2" s="46" t="s">
        <v>3</v>
      </c>
      <c r="C2" s="49" t="s">
        <v>4</v>
      </c>
      <c r="D2" s="50"/>
      <c r="E2" s="50"/>
      <c r="F2" s="51"/>
      <c r="G2" s="55" t="s">
        <v>5</v>
      </c>
      <c r="H2" s="56"/>
      <c r="I2" s="57"/>
      <c r="J2" s="55" t="s">
        <v>6</v>
      </c>
      <c r="K2" s="56"/>
      <c r="L2" s="57"/>
      <c r="M2" s="55" t="s">
        <v>7</v>
      </c>
      <c r="N2" s="56"/>
      <c r="O2" s="57"/>
      <c r="P2" s="61" t="s">
        <v>8</v>
      </c>
      <c r="Q2" s="61"/>
      <c r="R2" s="9" t="s">
        <v>9</v>
      </c>
    </row>
    <row r="3" spans="1:19" ht="13.5" customHeight="1">
      <c r="A3" s="47"/>
      <c r="B3" s="47"/>
      <c r="C3" s="52"/>
      <c r="D3" s="53"/>
      <c r="E3" s="53"/>
      <c r="F3" s="54"/>
      <c r="G3" s="58"/>
      <c r="H3" s="59"/>
      <c r="I3" s="60"/>
      <c r="J3" s="58"/>
      <c r="K3" s="59"/>
      <c r="L3" s="60"/>
      <c r="M3" s="58"/>
      <c r="N3" s="59"/>
      <c r="O3" s="60"/>
      <c r="P3" s="61" t="s">
        <v>10</v>
      </c>
      <c r="Q3" s="61"/>
      <c r="R3" s="9" t="s">
        <v>9</v>
      </c>
    </row>
    <row r="4" spans="1:19" ht="13.5" customHeight="1">
      <c r="A4" s="47"/>
      <c r="B4" s="47"/>
      <c r="C4" s="62" t="s">
        <v>11</v>
      </c>
      <c r="D4" s="64" t="s">
        <v>12</v>
      </c>
      <c r="E4" s="66" t="s">
        <v>13</v>
      </c>
      <c r="F4" s="67"/>
      <c r="G4" s="70" t="s">
        <v>14</v>
      </c>
      <c r="H4" s="71"/>
      <c r="I4" s="72"/>
      <c r="J4" s="76" t="s">
        <v>15</v>
      </c>
      <c r="K4" s="77"/>
      <c r="L4" s="78"/>
      <c r="M4" s="82" t="s">
        <v>16</v>
      </c>
      <c r="N4" s="83"/>
      <c r="O4" s="84"/>
      <c r="P4" s="61" t="s">
        <v>17</v>
      </c>
      <c r="Q4" s="61"/>
      <c r="R4" s="9" t="s">
        <v>9</v>
      </c>
    </row>
    <row r="5" spans="1:19" ht="13.5" customHeight="1">
      <c r="A5" s="48"/>
      <c r="B5" s="48"/>
      <c r="C5" s="63"/>
      <c r="D5" s="65"/>
      <c r="E5" s="68"/>
      <c r="F5" s="69"/>
      <c r="G5" s="73"/>
      <c r="H5" s="74"/>
      <c r="I5" s="75"/>
      <c r="J5" s="79"/>
      <c r="K5" s="80"/>
      <c r="L5" s="81"/>
      <c r="M5" s="85"/>
      <c r="N5" s="86"/>
      <c r="O5" s="87"/>
      <c r="P5" s="61" t="s">
        <v>18</v>
      </c>
      <c r="Q5" s="61"/>
      <c r="R5" s="9" t="s">
        <v>9</v>
      </c>
    </row>
    <row r="6" spans="1:19" ht="17.25" customHeight="1">
      <c r="A6" s="88">
        <v>8</v>
      </c>
      <c r="B6" s="91" t="s">
        <v>19</v>
      </c>
      <c r="C6" s="94"/>
      <c r="D6" s="97"/>
      <c r="E6" s="100"/>
      <c r="F6" s="100"/>
      <c r="G6" s="13"/>
      <c r="H6" s="13"/>
      <c r="I6" s="13"/>
      <c r="J6" s="13"/>
      <c r="K6" s="13"/>
      <c r="L6" s="13"/>
      <c r="M6" s="13"/>
      <c r="N6" s="13"/>
      <c r="O6" s="13"/>
      <c r="P6" s="14"/>
      <c r="Q6" s="15"/>
      <c r="R6" s="9" t="s">
        <v>9</v>
      </c>
      <c r="S6" s="101" t="s">
        <v>20</v>
      </c>
    </row>
    <row r="7" spans="1:19" ht="17.25" customHeight="1">
      <c r="A7" s="89"/>
      <c r="B7" s="92"/>
      <c r="C7" s="95"/>
      <c r="D7" s="98"/>
      <c r="E7" s="102"/>
      <c r="F7" s="102"/>
      <c r="G7" s="16"/>
      <c r="H7" s="16"/>
      <c r="I7" s="16"/>
      <c r="J7" s="16"/>
      <c r="K7" s="16"/>
      <c r="L7" s="16"/>
      <c r="M7" s="16"/>
      <c r="N7" s="16"/>
      <c r="O7" s="16"/>
      <c r="P7" s="17"/>
      <c r="Q7" s="18"/>
      <c r="R7" s="9" t="s">
        <v>21</v>
      </c>
      <c r="S7" s="101"/>
    </row>
    <row r="8" spans="1:19" ht="17.25" customHeight="1">
      <c r="A8" s="89"/>
      <c r="B8" s="92"/>
      <c r="C8" s="95"/>
      <c r="D8" s="98"/>
      <c r="E8" s="102"/>
      <c r="F8" s="102"/>
      <c r="G8" s="16"/>
      <c r="H8" s="16"/>
      <c r="I8" s="16"/>
      <c r="J8" s="16"/>
      <c r="K8" s="16"/>
      <c r="L8" s="19"/>
      <c r="M8" s="16"/>
      <c r="N8" s="16"/>
      <c r="O8" s="19"/>
      <c r="P8" s="17"/>
      <c r="Q8" s="18"/>
      <c r="R8" s="9" t="s">
        <v>9</v>
      </c>
      <c r="S8" s="101"/>
    </row>
    <row r="9" spans="1:19" ht="17.25" customHeight="1">
      <c r="A9" s="90"/>
      <c r="B9" s="93"/>
      <c r="C9" s="96"/>
      <c r="D9" s="99"/>
      <c r="E9" s="20"/>
      <c r="F9" s="20"/>
      <c r="G9" s="21"/>
      <c r="H9" s="21"/>
      <c r="I9" s="22"/>
      <c r="J9" s="21"/>
      <c r="K9" s="21"/>
      <c r="L9" s="22"/>
      <c r="M9" s="21"/>
      <c r="N9" s="21"/>
      <c r="O9" s="22"/>
      <c r="P9" s="103"/>
      <c r="Q9" s="104"/>
      <c r="R9" s="9" t="s">
        <v>21</v>
      </c>
      <c r="S9" s="101"/>
    </row>
    <row r="10" spans="1:19" ht="17.25" customHeight="1">
      <c r="A10" s="88">
        <v>9</v>
      </c>
      <c r="B10" s="107" t="s">
        <v>22</v>
      </c>
      <c r="C10" s="108" t="s">
        <v>147</v>
      </c>
      <c r="D10" s="111" t="s">
        <v>23</v>
      </c>
      <c r="E10" s="114" t="s">
        <v>148</v>
      </c>
      <c r="F10" s="115"/>
      <c r="G10" s="23" t="s">
        <v>23</v>
      </c>
      <c r="H10" s="13" t="s">
        <v>24</v>
      </c>
      <c r="I10" s="13"/>
      <c r="J10" s="23" t="s">
        <v>25</v>
      </c>
      <c r="K10" s="13" t="s">
        <v>26</v>
      </c>
      <c r="L10" s="24" t="s">
        <v>27</v>
      </c>
      <c r="M10" s="13" t="s">
        <v>28</v>
      </c>
      <c r="N10" s="13" t="s">
        <v>29</v>
      </c>
      <c r="O10" s="24"/>
      <c r="P10" s="25">
        <v>696.84199999999976</v>
      </c>
      <c r="Q10" s="26" t="s">
        <v>30</v>
      </c>
      <c r="R10" s="9" t="s">
        <v>9</v>
      </c>
      <c r="S10" s="101"/>
    </row>
    <row r="11" spans="1:19" ht="17.25" customHeight="1">
      <c r="A11" s="89"/>
      <c r="B11" s="107"/>
      <c r="C11" s="109"/>
      <c r="D11" s="112"/>
      <c r="E11" s="116" t="s">
        <v>149</v>
      </c>
      <c r="F11" s="117"/>
      <c r="G11" s="27" t="s">
        <v>31</v>
      </c>
      <c r="H11" s="16" t="s">
        <v>32</v>
      </c>
      <c r="I11" s="19"/>
      <c r="J11" s="27" t="s">
        <v>33</v>
      </c>
      <c r="K11" s="16" t="s">
        <v>34</v>
      </c>
      <c r="L11" s="28" t="s">
        <v>35</v>
      </c>
      <c r="M11" s="16" t="s">
        <v>36</v>
      </c>
      <c r="N11" s="16"/>
      <c r="O11" s="28"/>
      <c r="P11" s="25">
        <v>25.43715000000001</v>
      </c>
      <c r="Q11" s="29" t="s">
        <v>37</v>
      </c>
      <c r="R11" s="9" t="s">
        <v>9</v>
      </c>
      <c r="S11" s="101"/>
    </row>
    <row r="12" spans="1:19" ht="17.25" customHeight="1">
      <c r="A12" s="89"/>
      <c r="B12" s="107"/>
      <c r="C12" s="109"/>
      <c r="D12" s="112"/>
      <c r="E12" s="116" t="s">
        <v>150</v>
      </c>
      <c r="F12" s="117"/>
      <c r="G12" s="27" t="s">
        <v>38</v>
      </c>
      <c r="H12" s="16" t="s">
        <v>39</v>
      </c>
      <c r="I12" s="19"/>
      <c r="J12" s="27" t="s">
        <v>40</v>
      </c>
      <c r="K12" s="16" t="s">
        <v>41</v>
      </c>
      <c r="L12" s="28"/>
      <c r="M12" s="16" t="s">
        <v>42</v>
      </c>
      <c r="N12" s="16"/>
      <c r="O12" s="30"/>
      <c r="P12" s="25">
        <v>17.834050000000005</v>
      </c>
      <c r="Q12" s="29" t="s">
        <v>37</v>
      </c>
      <c r="R12" s="9" t="s">
        <v>9</v>
      </c>
      <c r="S12" s="101"/>
    </row>
    <row r="13" spans="1:19" ht="17.25" customHeight="1">
      <c r="A13" s="90"/>
      <c r="B13" s="107"/>
      <c r="C13" s="110"/>
      <c r="D13" s="113"/>
      <c r="E13" s="31" t="s">
        <v>151</v>
      </c>
      <c r="F13" s="32" t="s">
        <v>152</v>
      </c>
      <c r="G13" s="33" t="s">
        <v>43</v>
      </c>
      <c r="H13" s="21"/>
      <c r="I13" s="22"/>
      <c r="J13" s="33" t="s">
        <v>44</v>
      </c>
      <c r="K13" s="21" t="s">
        <v>45</v>
      </c>
      <c r="L13" s="34"/>
      <c r="M13" s="21" t="s">
        <v>46</v>
      </c>
      <c r="N13" s="21"/>
      <c r="O13" s="35"/>
      <c r="P13" s="105" t="s">
        <v>153</v>
      </c>
      <c r="Q13" s="106"/>
      <c r="R13" s="9" t="s">
        <v>21</v>
      </c>
      <c r="S13" s="101"/>
    </row>
    <row r="14" spans="1:19" ht="17.25" customHeight="1">
      <c r="A14" s="88">
        <v>10</v>
      </c>
      <c r="B14" s="107" t="s">
        <v>47</v>
      </c>
      <c r="C14" s="108" t="s">
        <v>154</v>
      </c>
      <c r="D14" s="111" t="s">
        <v>23</v>
      </c>
      <c r="E14" s="114" t="s">
        <v>155</v>
      </c>
      <c r="F14" s="115"/>
      <c r="G14" s="23" t="s">
        <v>23</v>
      </c>
      <c r="H14" s="13" t="s">
        <v>43</v>
      </c>
      <c r="I14" s="37" t="s">
        <v>48</v>
      </c>
      <c r="J14" s="23" t="s">
        <v>34</v>
      </c>
      <c r="K14" s="13" t="s">
        <v>49</v>
      </c>
      <c r="L14" s="24"/>
      <c r="M14" s="13" t="s">
        <v>50</v>
      </c>
      <c r="N14" s="13" t="s">
        <v>51</v>
      </c>
      <c r="O14" s="37"/>
      <c r="P14" s="25">
        <v>665.95892000000003</v>
      </c>
      <c r="Q14" s="26" t="s">
        <v>52</v>
      </c>
      <c r="R14" s="9" t="s">
        <v>53</v>
      </c>
      <c r="S14" s="101"/>
    </row>
    <row r="15" spans="1:19" ht="17.25" customHeight="1">
      <c r="A15" s="89"/>
      <c r="B15" s="107"/>
      <c r="C15" s="109"/>
      <c r="D15" s="112"/>
      <c r="E15" s="116" t="s">
        <v>156</v>
      </c>
      <c r="F15" s="117"/>
      <c r="G15" s="27" t="s">
        <v>54</v>
      </c>
      <c r="H15" s="16" t="s">
        <v>55</v>
      </c>
      <c r="I15" s="30" t="s">
        <v>56</v>
      </c>
      <c r="J15" s="27" t="s">
        <v>57</v>
      </c>
      <c r="K15" s="16" t="s">
        <v>25</v>
      </c>
      <c r="L15" s="28"/>
      <c r="M15" s="16" t="s">
        <v>58</v>
      </c>
      <c r="N15" s="16" t="s">
        <v>59</v>
      </c>
      <c r="O15" s="30"/>
      <c r="P15" s="25">
        <v>29.474062</v>
      </c>
      <c r="Q15" s="29" t="s">
        <v>37</v>
      </c>
      <c r="R15" s="9" t="s">
        <v>9</v>
      </c>
      <c r="S15" s="101"/>
    </row>
    <row r="16" spans="1:19" ht="17.25" customHeight="1">
      <c r="A16" s="89"/>
      <c r="B16" s="107"/>
      <c r="C16" s="109"/>
      <c r="D16" s="112"/>
      <c r="E16" s="116" t="s">
        <v>157</v>
      </c>
      <c r="F16" s="117"/>
      <c r="G16" s="27" t="s">
        <v>24</v>
      </c>
      <c r="H16" s="16" t="s">
        <v>31</v>
      </c>
      <c r="I16" s="30"/>
      <c r="J16" s="27" t="s">
        <v>60</v>
      </c>
      <c r="K16" s="16" t="s">
        <v>61</v>
      </c>
      <c r="L16" s="30"/>
      <c r="M16" s="16" t="s">
        <v>46</v>
      </c>
      <c r="N16" s="16"/>
      <c r="O16" s="30"/>
      <c r="P16" s="25">
        <v>17.546189999999996</v>
      </c>
      <c r="Q16" s="29" t="s">
        <v>62</v>
      </c>
      <c r="R16" s="9" t="s">
        <v>9</v>
      </c>
      <c r="S16" s="101"/>
    </row>
    <row r="17" spans="1:19" ht="17.25" customHeight="1">
      <c r="A17" s="90"/>
      <c r="B17" s="107"/>
      <c r="C17" s="110"/>
      <c r="D17" s="113"/>
      <c r="E17" s="31" t="s">
        <v>152</v>
      </c>
      <c r="F17" s="32" t="s">
        <v>152</v>
      </c>
      <c r="G17" s="33" t="s">
        <v>63</v>
      </c>
      <c r="H17" s="21" t="s">
        <v>64</v>
      </c>
      <c r="I17" s="35"/>
      <c r="J17" s="33" t="s">
        <v>65</v>
      </c>
      <c r="K17" s="21"/>
      <c r="L17" s="35"/>
      <c r="M17" s="21" t="s">
        <v>36</v>
      </c>
      <c r="N17" s="21"/>
      <c r="O17" s="35"/>
      <c r="P17" s="105" t="s">
        <v>152</v>
      </c>
      <c r="Q17" s="106"/>
      <c r="R17" s="9" t="s">
        <v>53</v>
      </c>
      <c r="S17" s="101"/>
    </row>
    <row r="18" spans="1:19" ht="17.25" customHeight="1">
      <c r="A18" s="88">
        <v>11</v>
      </c>
      <c r="B18" s="107" t="s">
        <v>66</v>
      </c>
      <c r="C18" s="108" t="s">
        <v>158</v>
      </c>
      <c r="D18" s="111" t="s">
        <v>23</v>
      </c>
      <c r="E18" s="114" t="s">
        <v>159</v>
      </c>
      <c r="F18" s="115"/>
      <c r="G18" s="27" t="s">
        <v>23</v>
      </c>
      <c r="H18" s="16" t="s">
        <v>24</v>
      </c>
      <c r="I18" s="30"/>
      <c r="J18" s="27" t="s">
        <v>34</v>
      </c>
      <c r="K18" s="16" t="s">
        <v>67</v>
      </c>
      <c r="L18" s="28" t="s">
        <v>68</v>
      </c>
      <c r="M18" s="16" t="s">
        <v>69</v>
      </c>
      <c r="N18" s="16" t="s">
        <v>70</v>
      </c>
      <c r="O18" s="38"/>
      <c r="P18" s="25">
        <v>708.85099999999977</v>
      </c>
      <c r="Q18" s="26" t="s">
        <v>71</v>
      </c>
      <c r="R18" s="9" t="s">
        <v>9</v>
      </c>
    </row>
    <row r="19" spans="1:19" ht="17.25" customHeight="1">
      <c r="A19" s="89"/>
      <c r="B19" s="107"/>
      <c r="C19" s="109"/>
      <c r="D19" s="112"/>
      <c r="E19" s="116" t="s">
        <v>160</v>
      </c>
      <c r="F19" s="117"/>
      <c r="G19" s="27" t="s">
        <v>54</v>
      </c>
      <c r="H19" s="16"/>
      <c r="I19" s="30"/>
      <c r="J19" s="27" t="s">
        <v>72</v>
      </c>
      <c r="K19" s="16" t="s">
        <v>41</v>
      </c>
      <c r="L19" s="30"/>
      <c r="M19" s="16" t="s">
        <v>73</v>
      </c>
      <c r="N19" s="16" t="s">
        <v>58</v>
      </c>
      <c r="O19" s="38"/>
      <c r="P19" s="25">
        <v>24.964379999999991</v>
      </c>
      <c r="Q19" s="29" t="s">
        <v>37</v>
      </c>
      <c r="R19" s="9" t="s">
        <v>9</v>
      </c>
    </row>
    <row r="20" spans="1:19" ht="17.25" customHeight="1">
      <c r="A20" s="89"/>
      <c r="B20" s="107"/>
      <c r="C20" s="109"/>
      <c r="D20" s="112"/>
      <c r="E20" s="116" t="s">
        <v>161</v>
      </c>
      <c r="F20" s="117"/>
      <c r="G20" s="27" t="s">
        <v>74</v>
      </c>
      <c r="H20" s="16"/>
      <c r="I20" s="30"/>
      <c r="J20" s="27" t="s">
        <v>75</v>
      </c>
      <c r="K20" s="16" t="s">
        <v>25</v>
      </c>
      <c r="L20" s="30"/>
      <c r="M20" s="16" t="s">
        <v>46</v>
      </c>
      <c r="N20" s="16" t="s">
        <v>76</v>
      </c>
      <c r="O20" s="38"/>
      <c r="P20" s="25">
        <v>20.97448</v>
      </c>
      <c r="Q20" s="29" t="s">
        <v>37</v>
      </c>
      <c r="R20" s="9" t="s">
        <v>53</v>
      </c>
    </row>
    <row r="21" spans="1:19" ht="17.25" customHeight="1">
      <c r="A21" s="90"/>
      <c r="B21" s="107"/>
      <c r="C21" s="110"/>
      <c r="D21" s="113"/>
      <c r="E21" s="31" t="s">
        <v>152</v>
      </c>
      <c r="F21" s="32" t="s">
        <v>152</v>
      </c>
      <c r="G21" s="27" t="s">
        <v>145</v>
      </c>
      <c r="H21" s="16"/>
      <c r="I21" s="30"/>
      <c r="J21" s="27" t="s">
        <v>77</v>
      </c>
      <c r="K21" s="16" t="s">
        <v>60</v>
      </c>
      <c r="L21" s="30"/>
      <c r="M21" s="16" t="s">
        <v>78</v>
      </c>
      <c r="N21" s="19" t="s">
        <v>59</v>
      </c>
      <c r="O21" s="38"/>
      <c r="P21" s="105" t="s">
        <v>152</v>
      </c>
      <c r="Q21" s="106"/>
      <c r="R21" s="9" t="s">
        <v>53</v>
      </c>
    </row>
    <row r="22" spans="1:19" ht="17.25" customHeight="1">
      <c r="A22" s="88">
        <v>12</v>
      </c>
      <c r="B22" s="107" t="s">
        <v>79</v>
      </c>
      <c r="C22" s="108" t="s">
        <v>154</v>
      </c>
      <c r="D22" s="111" t="s">
        <v>23</v>
      </c>
      <c r="E22" s="114" t="s">
        <v>162</v>
      </c>
      <c r="F22" s="115"/>
      <c r="G22" s="23" t="s">
        <v>23</v>
      </c>
      <c r="H22" s="13" t="s">
        <v>80</v>
      </c>
      <c r="I22" s="37" t="s">
        <v>56</v>
      </c>
      <c r="J22" s="23" t="s">
        <v>40</v>
      </c>
      <c r="K22" s="13" t="s">
        <v>34</v>
      </c>
      <c r="L22" s="24"/>
      <c r="M22" s="13" t="s">
        <v>50</v>
      </c>
      <c r="N22" s="13" t="s">
        <v>36</v>
      </c>
      <c r="O22" s="24"/>
      <c r="P22" s="25">
        <v>632.56259999999997</v>
      </c>
      <c r="Q22" s="26" t="s">
        <v>30</v>
      </c>
      <c r="R22" s="9" t="s">
        <v>53</v>
      </c>
    </row>
    <row r="23" spans="1:19" ht="17.25" customHeight="1">
      <c r="A23" s="89"/>
      <c r="B23" s="107"/>
      <c r="C23" s="109"/>
      <c r="D23" s="112"/>
      <c r="E23" s="116" t="s">
        <v>163</v>
      </c>
      <c r="F23" s="117"/>
      <c r="G23" s="27" t="s">
        <v>81</v>
      </c>
      <c r="H23" s="16" t="s">
        <v>82</v>
      </c>
      <c r="I23" s="30"/>
      <c r="J23" s="27" t="s">
        <v>25</v>
      </c>
      <c r="K23" s="16" t="s">
        <v>27</v>
      </c>
      <c r="L23" s="28"/>
      <c r="M23" s="16" t="s">
        <v>42</v>
      </c>
      <c r="N23" s="16"/>
      <c r="O23" s="28"/>
      <c r="P23" s="25">
        <v>26.358160000000005</v>
      </c>
      <c r="Q23" s="29" t="s">
        <v>83</v>
      </c>
      <c r="R23" s="9" t="s">
        <v>84</v>
      </c>
    </row>
    <row r="24" spans="1:19" ht="17.25" customHeight="1">
      <c r="A24" s="89"/>
      <c r="B24" s="107"/>
      <c r="C24" s="109"/>
      <c r="D24" s="112"/>
      <c r="E24" s="116" t="s">
        <v>164</v>
      </c>
      <c r="F24" s="117"/>
      <c r="G24" s="27" t="s">
        <v>145</v>
      </c>
      <c r="H24" s="16" t="s">
        <v>31</v>
      </c>
      <c r="I24" s="30"/>
      <c r="J24" s="27" t="s">
        <v>85</v>
      </c>
      <c r="K24" s="16" t="s">
        <v>35</v>
      </c>
      <c r="L24" s="28"/>
      <c r="M24" s="16" t="s">
        <v>86</v>
      </c>
      <c r="N24" s="16"/>
      <c r="O24" s="30"/>
      <c r="P24" s="25">
        <v>20.337640000000004</v>
      </c>
      <c r="Q24" s="29" t="s">
        <v>37</v>
      </c>
      <c r="R24" s="9" t="s">
        <v>9</v>
      </c>
    </row>
    <row r="25" spans="1:19" ht="17.25" customHeight="1">
      <c r="A25" s="90"/>
      <c r="B25" s="107"/>
      <c r="C25" s="110"/>
      <c r="D25" s="113"/>
      <c r="E25" s="31" t="s">
        <v>152</v>
      </c>
      <c r="F25" s="32" t="s">
        <v>152</v>
      </c>
      <c r="G25" s="33" t="s">
        <v>87</v>
      </c>
      <c r="H25" s="21" t="s">
        <v>48</v>
      </c>
      <c r="I25" s="35"/>
      <c r="J25" s="33" t="s">
        <v>88</v>
      </c>
      <c r="K25" s="21"/>
      <c r="L25" s="34"/>
      <c r="M25" s="21" t="s">
        <v>46</v>
      </c>
      <c r="N25" s="21"/>
      <c r="O25" s="35"/>
      <c r="P25" s="105" t="s">
        <v>152</v>
      </c>
      <c r="Q25" s="106"/>
      <c r="R25" s="9" t="s">
        <v>9</v>
      </c>
    </row>
    <row r="26" spans="1:19" ht="17.25" customHeight="1">
      <c r="A26" s="88">
        <v>15</v>
      </c>
      <c r="B26" s="91" t="s">
        <v>19</v>
      </c>
      <c r="C26" s="108" t="s">
        <v>165</v>
      </c>
      <c r="D26" s="111" t="s">
        <v>23</v>
      </c>
      <c r="E26" s="114" t="s">
        <v>166</v>
      </c>
      <c r="F26" s="115"/>
      <c r="G26" s="27" t="s">
        <v>23</v>
      </c>
      <c r="H26" s="16" t="s">
        <v>32</v>
      </c>
      <c r="I26" s="28"/>
      <c r="J26" s="27" t="s">
        <v>89</v>
      </c>
      <c r="K26" s="16" t="s">
        <v>27</v>
      </c>
      <c r="L26" s="28"/>
      <c r="M26" s="16" t="s">
        <v>90</v>
      </c>
      <c r="N26" s="16" t="s">
        <v>73</v>
      </c>
      <c r="O26" s="16"/>
      <c r="P26" s="25">
        <v>702.69254000000001</v>
      </c>
      <c r="Q26" s="26" t="s">
        <v>30</v>
      </c>
      <c r="R26" s="9" t="s">
        <v>9</v>
      </c>
    </row>
    <row r="27" spans="1:19" ht="17.25" customHeight="1">
      <c r="A27" s="89"/>
      <c r="B27" s="92"/>
      <c r="C27" s="109"/>
      <c r="D27" s="112"/>
      <c r="E27" s="116" t="s">
        <v>167</v>
      </c>
      <c r="F27" s="117"/>
      <c r="G27" s="27" t="s">
        <v>54</v>
      </c>
      <c r="H27" s="16" t="s">
        <v>91</v>
      </c>
      <c r="I27" s="28"/>
      <c r="J27" s="27" t="s">
        <v>49</v>
      </c>
      <c r="K27" s="16" t="s">
        <v>34</v>
      </c>
      <c r="L27" s="30"/>
      <c r="M27" s="16" t="s">
        <v>36</v>
      </c>
      <c r="N27" s="16" t="s">
        <v>51</v>
      </c>
      <c r="O27" s="19"/>
      <c r="P27" s="25">
        <v>26.463354000000002</v>
      </c>
      <c r="Q27" s="29" t="s">
        <v>37</v>
      </c>
      <c r="R27" s="9" t="s">
        <v>9</v>
      </c>
    </row>
    <row r="28" spans="1:19" ht="17.25" customHeight="1">
      <c r="A28" s="89"/>
      <c r="B28" s="92"/>
      <c r="C28" s="109"/>
      <c r="D28" s="112"/>
      <c r="E28" s="116" t="s">
        <v>168</v>
      </c>
      <c r="F28" s="117"/>
      <c r="G28" s="27" t="s">
        <v>55</v>
      </c>
      <c r="H28" s="16"/>
      <c r="I28" s="28"/>
      <c r="J28" s="27" t="s">
        <v>92</v>
      </c>
      <c r="K28" s="16" t="s">
        <v>61</v>
      </c>
      <c r="L28" s="30"/>
      <c r="M28" s="16" t="s">
        <v>42</v>
      </c>
      <c r="N28" s="16" t="s">
        <v>93</v>
      </c>
      <c r="O28" s="19"/>
      <c r="P28" s="25">
        <v>25.612184999999997</v>
      </c>
      <c r="Q28" s="29" t="s">
        <v>37</v>
      </c>
      <c r="R28" s="9" t="s">
        <v>21</v>
      </c>
    </row>
    <row r="29" spans="1:19" ht="17.25" customHeight="1">
      <c r="A29" s="90"/>
      <c r="B29" s="93"/>
      <c r="C29" s="110"/>
      <c r="D29" s="113"/>
      <c r="E29" s="20" t="s">
        <v>169</v>
      </c>
      <c r="F29" s="20" t="s">
        <v>152</v>
      </c>
      <c r="G29" s="27" t="s">
        <v>39</v>
      </c>
      <c r="H29" s="16"/>
      <c r="I29" s="28"/>
      <c r="J29" s="27" t="s">
        <v>25</v>
      </c>
      <c r="K29" s="16" t="s">
        <v>35</v>
      </c>
      <c r="L29" s="30"/>
      <c r="M29" s="16" t="s">
        <v>46</v>
      </c>
      <c r="N29" s="16"/>
      <c r="O29" s="19"/>
      <c r="P29" s="105" t="s">
        <v>199</v>
      </c>
      <c r="Q29" s="106"/>
      <c r="R29" s="9" t="s">
        <v>9</v>
      </c>
    </row>
    <row r="30" spans="1:19" ht="17.25" customHeight="1">
      <c r="A30" s="88">
        <v>16</v>
      </c>
      <c r="B30" s="107" t="s">
        <v>22</v>
      </c>
      <c r="C30" s="108" t="s">
        <v>154</v>
      </c>
      <c r="D30" s="111" t="s">
        <v>23</v>
      </c>
      <c r="E30" s="114" t="s">
        <v>170</v>
      </c>
      <c r="F30" s="115"/>
      <c r="G30" s="23" t="s">
        <v>23</v>
      </c>
      <c r="H30" s="13" t="s">
        <v>39</v>
      </c>
      <c r="I30" s="24"/>
      <c r="J30" s="23" t="s">
        <v>94</v>
      </c>
      <c r="K30" s="13" t="s">
        <v>34</v>
      </c>
      <c r="L30" s="24"/>
      <c r="M30" s="13" t="s">
        <v>50</v>
      </c>
      <c r="N30" s="13" t="s">
        <v>46</v>
      </c>
      <c r="O30" s="24"/>
      <c r="P30" s="25">
        <v>651.41899999999976</v>
      </c>
      <c r="Q30" s="26" t="s">
        <v>30</v>
      </c>
      <c r="R30" s="9" t="s">
        <v>9</v>
      </c>
    </row>
    <row r="31" spans="1:19" ht="17.25" customHeight="1">
      <c r="A31" s="89"/>
      <c r="B31" s="107"/>
      <c r="C31" s="109"/>
      <c r="D31" s="112"/>
      <c r="E31" s="116" t="s">
        <v>171</v>
      </c>
      <c r="F31" s="117"/>
      <c r="G31" s="27" t="s">
        <v>95</v>
      </c>
      <c r="H31" s="16" t="s">
        <v>48</v>
      </c>
      <c r="I31" s="30"/>
      <c r="J31" s="27" t="s">
        <v>25</v>
      </c>
      <c r="K31" s="16" t="s">
        <v>146</v>
      </c>
      <c r="L31" s="28"/>
      <c r="M31" s="16" t="s">
        <v>78</v>
      </c>
      <c r="N31" s="16" t="s">
        <v>96</v>
      </c>
      <c r="O31" s="28"/>
      <c r="P31" s="25">
        <v>22.107800000000001</v>
      </c>
      <c r="Q31" s="29" t="s">
        <v>37</v>
      </c>
      <c r="R31" s="9" t="s">
        <v>9</v>
      </c>
    </row>
    <row r="32" spans="1:19" ht="17.25" customHeight="1">
      <c r="A32" s="89"/>
      <c r="B32" s="107"/>
      <c r="C32" s="109"/>
      <c r="D32" s="112"/>
      <c r="E32" s="116" t="s">
        <v>172</v>
      </c>
      <c r="F32" s="117"/>
      <c r="G32" s="27" t="s">
        <v>24</v>
      </c>
      <c r="H32" s="16"/>
      <c r="I32" s="30"/>
      <c r="J32" s="27" t="s">
        <v>85</v>
      </c>
      <c r="K32" s="16" t="s">
        <v>88</v>
      </c>
      <c r="L32" s="28"/>
      <c r="M32" s="16" t="s">
        <v>86</v>
      </c>
      <c r="N32" s="16" t="s">
        <v>36</v>
      </c>
      <c r="O32" s="28"/>
      <c r="P32" s="25">
        <v>15.792299999999999</v>
      </c>
      <c r="Q32" s="29" t="s">
        <v>37</v>
      </c>
      <c r="R32" s="9" t="s">
        <v>9</v>
      </c>
    </row>
    <row r="33" spans="1:18" ht="17.25" customHeight="1">
      <c r="A33" s="90"/>
      <c r="B33" s="107"/>
      <c r="C33" s="110"/>
      <c r="D33" s="113"/>
      <c r="E33" s="31" t="s">
        <v>152</v>
      </c>
      <c r="F33" s="32" t="s">
        <v>152</v>
      </c>
      <c r="G33" s="33" t="s">
        <v>54</v>
      </c>
      <c r="H33" s="21"/>
      <c r="I33" s="35"/>
      <c r="J33" s="33" t="s">
        <v>45</v>
      </c>
      <c r="K33" s="21" t="s">
        <v>35</v>
      </c>
      <c r="L33" s="35"/>
      <c r="M33" s="21" t="s">
        <v>97</v>
      </c>
      <c r="N33" s="21" t="s">
        <v>98</v>
      </c>
      <c r="O33" s="35"/>
      <c r="P33" s="105"/>
      <c r="Q33" s="106"/>
      <c r="R33" s="9" t="s">
        <v>9</v>
      </c>
    </row>
    <row r="34" spans="1:18" ht="17.25" customHeight="1">
      <c r="A34" s="88">
        <v>17</v>
      </c>
      <c r="B34" s="107" t="s">
        <v>47</v>
      </c>
      <c r="C34" s="108" t="s">
        <v>173</v>
      </c>
      <c r="D34" s="111" t="s">
        <v>23</v>
      </c>
      <c r="E34" s="114" t="s">
        <v>174</v>
      </c>
      <c r="F34" s="115"/>
      <c r="G34" s="27" t="s">
        <v>99</v>
      </c>
      <c r="H34" s="16" t="s">
        <v>54</v>
      </c>
      <c r="I34" s="28"/>
      <c r="J34" s="27" t="s">
        <v>67</v>
      </c>
      <c r="K34" s="16" t="s">
        <v>25</v>
      </c>
      <c r="L34" s="28" t="s">
        <v>100</v>
      </c>
      <c r="M34" s="16" t="s">
        <v>101</v>
      </c>
      <c r="N34" s="16" t="s">
        <v>86</v>
      </c>
      <c r="O34" s="28"/>
      <c r="P34" s="25">
        <v>609.01420000000007</v>
      </c>
      <c r="Q34" s="26" t="s">
        <v>30</v>
      </c>
      <c r="R34" s="9" t="s">
        <v>53</v>
      </c>
    </row>
    <row r="35" spans="1:18" ht="17.25" customHeight="1">
      <c r="A35" s="89"/>
      <c r="B35" s="107"/>
      <c r="C35" s="109"/>
      <c r="D35" s="112"/>
      <c r="E35" s="116" t="s">
        <v>175</v>
      </c>
      <c r="F35" s="117"/>
      <c r="G35" s="27" t="s">
        <v>23</v>
      </c>
      <c r="H35" s="16"/>
      <c r="I35" s="28"/>
      <c r="J35" s="27" t="s">
        <v>41</v>
      </c>
      <c r="K35" s="16" t="s">
        <v>40</v>
      </c>
      <c r="L35" s="28"/>
      <c r="M35" s="16" t="s">
        <v>46</v>
      </c>
      <c r="N35" s="16" t="s">
        <v>36</v>
      </c>
      <c r="O35" s="28"/>
      <c r="P35" s="25">
        <v>25.728020000000001</v>
      </c>
      <c r="Q35" s="29" t="s">
        <v>37</v>
      </c>
      <c r="R35" s="9" t="s">
        <v>9</v>
      </c>
    </row>
    <row r="36" spans="1:18" ht="17.25" customHeight="1">
      <c r="A36" s="89"/>
      <c r="B36" s="107"/>
      <c r="C36" s="109"/>
      <c r="D36" s="112"/>
      <c r="E36" s="116" t="s">
        <v>152</v>
      </c>
      <c r="F36" s="117"/>
      <c r="G36" s="27" t="s">
        <v>102</v>
      </c>
      <c r="H36" s="16"/>
      <c r="I36" s="30"/>
      <c r="J36" s="27" t="s">
        <v>61</v>
      </c>
      <c r="K36" s="16" t="s">
        <v>26</v>
      </c>
      <c r="L36" s="28"/>
      <c r="M36" s="16" t="s">
        <v>96</v>
      </c>
      <c r="N36" s="19" t="s">
        <v>103</v>
      </c>
      <c r="O36" s="28"/>
      <c r="P36" s="25">
        <v>20.155799999999996</v>
      </c>
      <c r="Q36" s="29" t="s">
        <v>37</v>
      </c>
      <c r="R36" s="9" t="s">
        <v>9</v>
      </c>
    </row>
    <row r="37" spans="1:18" ht="17.25" customHeight="1">
      <c r="A37" s="90"/>
      <c r="B37" s="107"/>
      <c r="C37" s="110"/>
      <c r="D37" s="113"/>
      <c r="E37" s="31" t="s">
        <v>152</v>
      </c>
      <c r="F37" s="32" t="s">
        <v>152</v>
      </c>
      <c r="G37" s="27" t="s">
        <v>104</v>
      </c>
      <c r="H37" s="16"/>
      <c r="I37" s="30"/>
      <c r="J37" s="27" t="s">
        <v>34</v>
      </c>
      <c r="K37" s="16" t="s">
        <v>27</v>
      </c>
      <c r="L37" s="30"/>
      <c r="M37" s="16" t="s">
        <v>42</v>
      </c>
      <c r="N37" s="19"/>
      <c r="O37" s="28"/>
      <c r="P37" s="105"/>
      <c r="Q37" s="106"/>
      <c r="R37" s="9" t="s">
        <v>9</v>
      </c>
    </row>
    <row r="38" spans="1:18" ht="17.25" customHeight="1">
      <c r="A38" s="88">
        <v>18</v>
      </c>
      <c r="B38" s="107" t="s">
        <v>66</v>
      </c>
      <c r="C38" s="108" t="s">
        <v>154</v>
      </c>
      <c r="D38" s="111" t="s">
        <v>23</v>
      </c>
      <c r="E38" s="114" t="s">
        <v>176</v>
      </c>
      <c r="F38" s="115"/>
      <c r="G38" s="23" t="s">
        <v>23</v>
      </c>
      <c r="H38" s="13" t="s">
        <v>24</v>
      </c>
      <c r="I38" s="37"/>
      <c r="J38" s="23" t="s">
        <v>34</v>
      </c>
      <c r="K38" s="13" t="s">
        <v>25</v>
      </c>
      <c r="L38" s="24"/>
      <c r="M38" s="13" t="s">
        <v>50</v>
      </c>
      <c r="N38" s="13" t="s">
        <v>36</v>
      </c>
      <c r="O38" s="24"/>
      <c r="P38" s="25">
        <v>613.27980000000014</v>
      </c>
      <c r="Q38" s="26" t="s">
        <v>30</v>
      </c>
      <c r="R38" s="9" t="s">
        <v>53</v>
      </c>
    </row>
    <row r="39" spans="1:18" ht="17.25" customHeight="1">
      <c r="A39" s="89"/>
      <c r="B39" s="107"/>
      <c r="C39" s="109"/>
      <c r="D39" s="112"/>
      <c r="E39" s="116" t="s">
        <v>177</v>
      </c>
      <c r="F39" s="117"/>
      <c r="G39" s="27" t="s">
        <v>54</v>
      </c>
      <c r="H39" s="16" t="s">
        <v>105</v>
      </c>
      <c r="I39" s="30"/>
      <c r="J39" s="27" t="s">
        <v>77</v>
      </c>
      <c r="K39" s="16" t="s">
        <v>88</v>
      </c>
      <c r="L39" s="28"/>
      <c r="M39" s="16" t="s">
        <v>42</v>
      </c>
      <c r="N39" s="16"/>
      <c r="O39" s="30"/>
      <c r="P39" s="25">
        <v>27.447120000000009</v>
      </c>
      <c r="Q39" s="29" t="s">
        <v>37</v>
      </c>
      <c r="R39" s="9" t="s">
        <v>9</v>
      </c>
    </row>
    <row r="40" spans="1:18" ht="17.25" customHeight="1">
      <c r="A40" s="89"/>
      <c r="B40" s="107"/>
      <c r="C40" s="109"/>
      <c r="D40" s="112"/>
      <c r="E40" s="116" t="s">
        <v>178</v>
      </c>
      <c r="F40" s="117"/>
      <c r="G40" s="27" t="s">
        <v>48</v>
      </c>
      <c r="H40" s="16" t="s">
        <v>106</v>
      </c>
      <c r="I40" s="30"/>
      <c r="J40" s="27" t="s">
        <v>107</v>
      </c>
      <c r="K40" s="16" t="s">
        <v>35</v>
      </c>
      <c r="L40" s="28"/>
      <c r="M40" s="16" t="s">
        <v>51</v>
      </c>
      <c r="N40" s="16"/>
      <c r="O40" s="30"/>
      <c r="P40" s="25">
        <v>17.336780000000008</v>
      </c>
      <c r="Q40" s="29" t="s">
        <v>37</v>
      </c>
      <c r="R40" s="9" t="s">
        <v>9</v>
      </c>
    </row>
    <row r="41" spans="1:18" ht="17.25" customHeight="1">
      <c r="A41" s="90"/>
      <c r="B41" s="107"/>
      <c r="C41" s="110"/>
      <c r="D41" s="113"/>
      <c r="E41" s="31" t="s">
        <v>179</v>
      </c>
      <c r="F41" s="32" t="s">
        <v>152</v>
      </c>
      <c r="G41" s="33" t="s">
        <v>108</v>
      </c>
      <c r="H41" s="21"/>
      <c r="I41" s="35"/>
      <c r="J41" s="33" t="s">
        <v>49</v>
      </c>
      <c r="K41" s="21"/>
      <c r="L41" s="34"/>
      <c r="M41" s="21" t="s">
        <v>58</v>
      </c>
      <c r="N41" s="21"/>
      <c r="O41" s="35"/>
      <c r="P41" s="105"/>
      <c r="Q41" s="106"/>
      <c r="R41" s="9" t="s">
        <v>53</v>
      </c>
    </row>
    <row r="42" spans="1:18" ht="17.25" customHeight="1">
      <c r="A42" s="88">
        <v>19</v>
      </c>
      <c r="B42" s="107" t="s">
        <v>79</v>
      </c>
      <c r="C42" s="108" t="s">
        <v>180</v>
      </c>
      <c r="D42" s="111" t="s">
        <v>23</v>
      </c>
      <c r="E42" s="114" t="s">
        <v>181</v>
      </c>
      <c r="F42" s="115"/>
      <c r="G42" s="27" t="s">
        <v>23</v>
      </c>
      <c r="H42" s="16"/>
      <c r="I42" s="30"/>
      <c r="J42" s="27" t="s">
        <v>67</v>
      </c>
      <c r="K42" s="16" t="s">
        <v>60</v>
      </c>
      <c r="L42" s="28" t="s">
        <v>109</v>
      </c>
      <c r="M42" s="16" t="s">
        <v>110</v>
      </c>
      <c r="N42" s="16" t="s">
        <v>111</v>
      </c>
      <c r="O42" s="28"/>
      <c r="P42" s="25">
        <v>760.39520000000005</v>
      </c>
      <c r="Q42" s="26" t="s">
        <v>30</v>
      </c>
      <c r="R42" s="9" t="s">
        <v>9</v>
      </c>
    </row>
    <row r="43" spans="1:18" ht="17.25" customHeight="1">
      <c r="A43" s="89"/>
      <c r="B43" s="107"/>
      <c r="C43" s="109"/>
      <c r="D43" s="112"/>
      <c r="E43" s="116" t="s">
        <v>182</v>
      </c>
      <c r="F43" s="117"/>
      <c r="G43" s="27" t="s">
        <v>24</v>
      </c>
      <c r="H43" s="16"/>
      <c r="I43" s="30"/>
      <c r="J43" s="27" t="s">
        <v>41</v>
      </c>
      <c r="K43" s="16" t="s">
        <v>112</v>
      </c>
      <c r="L43" s="28"/>
      <c r="M43" s="16" t="s">
        <v>59</v>
      </c>
      <c r="N43" s="16" t="s">
        <v>46</v>
      </c>
      <c r="O43" s="28"/>
      <c r="P43" s="25">
        <v>19.177320000000005</v>
      </c>
      <c r="Q43" s="29" t="s">
        <v>37</v>
      </c>
      <c r="R43" s="9" t="s">
        <v>9</v>
      </c>
    </row>
    <row r="44" spans="1:18" ht="17.25" customHeight="1">
      <c r="A44" s="89"/>
      <c r="B44" s="107"/>
      <c r="C44" s="109"/>
      <c r="D44" s="112"/>
      <c r="E44" s="116" t="s">
        <v>152</v>
      </c>
      <c r="F44" s="117"/>
      <c r="G44" s="27" t="s">
        <v>74</v>
      </c>
      <c r="H44" s="16"/>
      <c r="I44" s="30"/>
      <c r="J44" s="27" t="s">
        <v>34</v>
      </c>
      <c r="K44" s="16" t="s">
        <v>113</v>
      </c>
      <c r="L44" s="28"/>
      <c r="M44" s="16" t="s">
        <v>78</v>
      </c>
      <c r="N44" s="16" t="s">
        <v>114</v>
      </c>
      <c r="O44" s="28"/>
      <c r="P44" s="25">
        <v>20.492649999999994</v>
      </c>
      <c r="Q44" s="29" t="s">
        <v>115</v>
      </c>
      <c r="R44" s="9" t="s">
        <v>9</v>
      </c>
    </row>
    <row r="45" spans="1:18" ht="17.25" customHeight="1">
      <c r="A45" s="90"/>
      <c r="B45" s="107"/>
      <c r="C45" s="110"/>
      <c r="D45" s="113"/>
      <c r="E45" s="31" t="s">
        <v>152</v>
      </c>
      <c r="F45" s="32" t="s">
        <v>152</v>
      </c>
      <c r="G45" s="27" t="s">
        <v>116</v>
      </c>
      <c r="H45" s="16"/>
      <c r="I45" s="30"/>
      <c r="J45" s="27" t="s">
        <v>25</v>
      </c>
      <c r="K45" s="16" t="s">
        <v>117</v>
      </c>
      <c r="L45" s="30"/>
      <c r="M45" s="16" t="s">
        <v>70</v>
      </c>
      <c r="N45" s="19"/>
      <c r="O45" s="28"/>
      <c r="P45" s="105"/>
      <c r="Q45" s="106"/>
      <c r="R45" s="9" t="s">
        <v>118</v>
      </c>
    </row>
    <row r="46" spans="1:18" ht="17.25" customHeight="1">
      <c r="A46" s="88">
        <v>22</v>
      </c>
      <c r="B46" s="91" t="s">
        <v>19</v>
      </c>
      <c r="C46" s="108" t="s">
        <v>154</v>
      </c>
      <c r="D46" s="111" t="s">
        <v>23</v>
      </c>
      <c r="E46" s="114" t="s">
        <v>183</v>
      </c>
      <c r="F46" s="115"/>
      <c r="G46" s="23" t="s">
        <v>23</v>
      </c>
      <c r="H46" s="13" t="s">
        <v>54</v>
      </c>
      <c r="I46" s="24"/>
      <c r="J46" s="23" t="s">
        <v>92</v>
      </c>
      <c r="K46" s="13" t="s">
        <v>25</v>
      </c>
      <c r="L46" s="37"/>
      <c r="M46" s="13" t="s">
        <v>50</v>
      </c>
      <c r="N46" s="13" t="s">
        <v>46</v>
      </c>
      <c r="O46" s="24" t="s">
        <v>70</v>
      </c>
      <c r="P46" s="25">
        <v>700.59919999999988</v>
      </c>
      <c r="Q46" s="26" t="s">
        <v>30</v>
      </c>
      <c r="R46" s="9" t="s">
        <v>9</v>
      </c>
    </row>
    <row r="47" spans="1:18" ht="17.25" customHeight="1">
      <c r="A47" s="89"/>
      <c r="B47" s="92"/>
      <c r="C47" s="109"/>
      <c r="D47" s="112"/>
      <c r="E47" s="116" t="s">
        <v>184</v>
      </c>
      <c r="F47" s="117"/>
      <c r="G47" s="27" t="s">
        <v>54</v>
      </c>
      <c r="H47" s="16" t="s">
        <v>56</v>
      </c>
      <c r="I47" s="30"/>
      <c r="J47" s="27" t="s">
        <v>49</v>
      </c>
      <c r="K47" s="16" t="s">
        <v>57</v>
      </c>
      <c r="L47" s="30"/>
      <c r="M47" s="16" t="s">
        <v>36</v>
      </c>
      <c r="N47" s="16" t="s">
        <v>59</v>
      </c>
      <c r="O47" s="28"/>
      <c r="P47" s="25">
        <v>29.226619999999993</v>
      </c>
      <c r="Q47" s="29" t="s">
        <v>62</v>
      </c>
      <c r="R47" s="9" t="s">
        <v>118</v>
      </c>
    </row>
    <row r="48" spans="1:18" ht="17.25" customHeight="1">
      <c r="A48" s="89"/>
      <c r="B48" s="92"/>
      <c r="C48" s="109"/>
      <c r="D48" s="112"/>
      <c r="E48" s="116" t="s">
        <v>185</v>
      </c>
      <c r="F48" s="117"/>
      <c r="G48" s="27" t="s">
        <v>119</v>
      </c>
      <c r="H48" s="16" t="s">
        <v>120</v>
      </c>
      <c r="I48" s="30"/>
      <c r="J48" s="27" t="s">
        <v>75</v>
      </c>
      <c r="K48" s="16" t="s">
        <v>77</v>
      </c>
      <c r="L48" s="30"/>
      <c r="M48" s="16" t="s">
        <v>42</v>
      </c>
      <c r="N48" s="16" t="s">
        <v>121</v>
      </c>
      <c r="O48" s="28"/>
      <c r="P48" s="25">
        <v>20.285399999999996</v>
      </c>
      <c r="Q48" s="29" t="s">
        <v>37</v>
      </c>
      <c r="R48" s="9" t="s">
        <v>9</v>
      </c>
    </row>
    <row r="49" spans="1:18" ht="17.25" customHeight="1">
      <c r="A49" s="90"/>
      <c r="B49" s="93"/>
      <c r="C49" s="110"/>
      <c r="D49" s="113"/>
      <c r="E49" s="20" t="s">
        <v>179</v>
      </c>
      <c r="F49" s="20" t="s">
        <v>152</v>
      </c>
      <c r="G49" s="33" t="s">
        <v>122</v>
      </c>
      <c r="H49" s="21" t="s">
        <v>123</v>
      </c>
      <c r="I49" s="35"/>
      <c r="J49" s="33" t="s">
        <v>34</v>
      </c>
      <c r="K49" s="21"/>
      <c r="L49" s="35"/>
      <c r="M49" s="21" t="s">
        <v>73</v>
      </c>
      <c r="N49" s="22" t="s">
        <v>86</v>
      </c>
      <c r="O49" s="34"/>
      <c r="P49" s="105"/>
      <c r="Q49" s="106"/>
      <c r="R49" s="9" t="s">
        <v>9</v>
      </c>
    </row>
    <row r="50" spans="1:18" ht="17.25" customHeight="1">
      <c r="A50" s="88">
        <v>23</v>
      </c>
      <c r="B50" s="107" t="s">
        <v>22</v>
      </c>
      <c r="C50" s="108" t="s">
        <v>154</v>
      </c>
      <c r="D50" s="111" t="s">
        <v>23</v>
      </c>
      <c r="E50" s="114" t="s">
        <v>186</v>
      </c>
      <c r="F50" s="115"/>
      <c r="G50" s="27" t="s">
        <v>23</v>
      </c>
      <c r="H50" s="16" t="s">
        <v>74</v>
      </c>
      <c r="I50" s="28"/>
      <c r="J50" s="27" t="s">
        <v>124</v>
      </c>
      <c r="K50" s="16" t="s">
        <v>88</v>
      </c>
      <c r="L50" s="28"/>
      <c r="M50" s="16" t="s">
        <v>50</v>
      </c>
      <c r="N50" s="16" t="s">
        <v>46</v>
      </c>
      <c r="O50" s="28"/>
      <c r="P50" s="25">
        <v>727.08696000000009</v>
      </c>
      <c r="Q50" s="26" t="s">
        <v>30</v>
      </c>
      <c r="R50" s="9" t="s">
        <v>9</v>
      </c>
    </row>
    <row r="51" spans="1:18" ht="17.25" customHeight="1">
      <c r="A51" s="89"/>
      <c r="B51" s="107"/>
      <c r="C51" s="109"/>
      <c r="D51" s="112"/>
      <c r="E51" s="116" t="s">
        <v>187</v>
      </c>
      <c r="F51" s="117"/>
      <c r="G51" s="27" t="s">
        <v>24</v>
      </c>
      <c r="H51" s="16" t="s">
        <v>125</v>
      </c>
      <c r="I51" s="30"/>
      <c r="J51" s="27" t="s">
        <v>25</v>
      </c>
      <c r="K51" s="16" t="s">
        <v>146</v>
      </c>
      <c r="L51" s="28"/>
      <c r="M51" s="16" t="s">
        <v>78</v>
      </c>
      <c r="N51" s="16" t="s">
        <v>36</v>
      </c>
      <c r="O51" s="28"/>
      <c r="P51" s="25">
        <v>26.076055999999998</v>
      </c>
      <c r="Q51" s="29" t="s">
        <v>83</v>
      </c>
      <c r="R51" s="9" t="s">
        <v>21</v>
      </c>
    </row>
    <row r="52" spans="1:18" ht="17.25" customHeight="1">
      <c r="A52" s="89"/>
      <c r="B52" s="107"/>
      <c r="C52" s="109"/>
      <c r="D52" s="112"/>
      <c r="E52" s="116" t="s">
        <v>188</v>
      </c>
      <c r="F52" s="117"/>
      <c r="G52" s="27" t="s">
        <v>43</v>
      </c>
      <c r="H52" s="16" t="s">
        <v>56</v>
      </c>
      <c r="I52" s="30"/>
      <c r="J52" s="27" t="s">
        <v>75</v>
      </c>
      <c r="K52" s="16" t="s">
        <v>35</v>
      </c>
      <c r="L52" s="30"/>
      <c r="M52" s="16" t="s">
        <v>58</v>
      </c>
      <c r="N52" s="16" t="s">
        <v>59</v>
      </c>
      <c r="O52" s="28"/>
      <c r="P52" s="25">
        <v>25.755490000000005</v>
      </c>
      <c r="Q52" s="29" t="s">
        <v>62</v>
      </c>
      <c r="R52" s="9" t="s">
        <v>126</v>
      </c>
    </row>
    <row r="53" spans="1:18" ht="17.25" customHeight="1">
      <c r="A53" s="90"/>
      <c r="B53" s="107"/>
      <c r="C53" s="110"/>
      <c r="D53" s="113"/>
      <c r="E53" s="31" t="s">
        <v>152</v>
      </c>
      <c r="F53" s="32" t="s">
        <v>152</v>
      </c>
      <c r="G53" s="27" t="s">
        <v>127</v>
      </c>
      <c r="H53" s="16" t="s">
        <v>48</v>
      </c>
      <c r="I53" s="30"/>
      <c r="J53" s="27" t="s">
        <v>34</v>
      </c>
      <c r="K53" s="16"/>
      <c r="L53" s="30"/>
      <c r="M53" s="16" t="s">
        <v>97</v>
      </c>
      <c r="N53" s="19" t="s">
        <v>51</v>
      </c>
      <c r="O53" s="28"/>
      <c r="P53" s="105"/>
      <c r="Q53" s="106"/>
      <c r="R53" s="9" t="s">
        <v>118</v>
      </c>
    </row>
    <row r="54" spans="1:18" ht="17.25" customHeight="1">
      <c r="A54" s="88">
        <v>24</v>
      </c>
      <c r="B54" s="107" t="s">
        <v>47</v>
      </c>
      <c r="C54" s="108" t="s">
        <v>154</v>
      </c>
      <c r="D54" s="111" t="s">
        <v>23</v>
      </c>
      <c r="E54" s="114" t="s">
        <v>189</v>
      </c>
      <c r="F54" s="115"/>
      <c r="G54" s="23" t="s">
        <v>23</v>
      </c>
      <c r="H54" s="13" t="s">
        <v>43</v>
      </c>
      <c r="I54" s="24"/>
      <c r="J54" s="23" t="s">
        <v>41</v>
      </c>
      <c r="K54" s="13" t="s">
        <v>25</v>
      </c>
      <c r="L54" s="24" t="s">
        <v>146</v>
      </c>
      <c r="M54" s="13" t="s">
        <v>50</v>
      </c>
      <c r="N54" s="13"/>
      <c r="O54" s="24"/>
      <c r="P54" s="25">
        <v>698.23399999999992</v>
      </c>
      <c r="Q54" s="26" t="s">
        <v>71</v>
      </c>
      <c r="R54" s="9" t="s">
        <v>21</v>
      </c>
    </row>
    <row r="55" spans="1:18" ht="17.25" customHeight="1">
      <c r="A55" s="89"/>
      <c r="B55" s="107"/>
      <c r="C55" s="109"/>
      <c r="D55" s="112"/>
      <c r="E55" s="116" t="s">
        <v>190</v>
      </c>
      <c r="F55" s="117"/>
      <c r="G55" s="27" t="s">
        <v>128</v>
      </c>
      <c r="H55" s="16"/>
      <c r="I55" s="28"/>
      <c r="J55" s="27" t="s">
        <v>61</v>
      </c>
      <c r="K55" s="16" t="s">
        <v>129</v>
      </c>
      <c r="L55" s="28" t="s">
        <v>85</v>
      </c>
      <c r="M55" s="16" t="s">
        <v>36</v>
      </c>
      <c r="N55" s="16"/>
      <c r="O55" s="28"/>
      <c r="P55" s="25">
        <v>28.942700000000002</v>
      </c>
      <c r="Q55" s="29" t="s">
        <v>37</v>
      </c>
      <c r="R55" s="9" t="s">
        <v>21</v>
      </c>
    </row>
    <row r="56" spans="1:18" ht="17.25" customHeight="1">
      <c r="A56" s="89"/>
      <c r="B56" s="107"/>
      <c r="C56" s="109"/>
      <c r="D56" s="112"/>
      <c r="E56" s="116" t="s">
        <v>191</v>
      </c>
      <c r="F56" s="117"/>
      <c r="G56" s="27" t="s">
        <v>48</v>
      </c>
      <c r="H56" s="16"/>
      <c r="I56" s="28"/>
      <c r="J56" s="27" t="s">
        <v>49</v>
      </c>
      <c r="K56" s="16" t="s">
        <v>34</v>
      </c>
      <c r="L56" s="30" t="s">
        <v>45</v>
      </c>
      <c r="M56" s="16" t="s">
        <v>130</v>
      </c>
      <c r="N56" s="16"/>
      <c r="O56" s="28"/>
      <c r="P56" s="25">
        <v>23.236100000000008</v>
      </c>
      <c r="Q56" s="29" t="s">
        <v>131</v>
      </c>
      <c r="R56" s="9" t="s">
        <v>9</v>
      </c>
    </row>
    <row r="57" spans="1:18" ht="17.25" customHeight="1">
      <c r="A57" s="90"/>
      <c r="B57" s="107"/>
      <c r="C57" s="110"/>
      <c r="D57" s="113"/>
      <c r="E57" s="31" t="s">
        <v>152</v>
      </c>
      <c r="F57" s="32" t="s">
        <v>152</v>
      </c>
      <c r="G57" s="33" t="s">
        <v>54</v>
      </c>
      <c r="H57" s="21"/>
      <c r="I57" s="34"/>
      <c r="J57" s="33" t="s">
        <v>92</v>
      </c>
      <c r="K57" s="21" t="s">
        <v>94</v>
      </c>
      <c r="L57" s="35"/>
      <c r="M57" s="21"/>
      <c r="N57" s="22"/>
      <c r="O57" s="34"/>
      <c r="P57" s="105"/>
      <c r="Q57" s="106"/>
      <c r="R57" s="9" t="s">
        <v>118</v>
      </c>
    </row>
    <row r="58" spans="1:18" ht="17.25" customHeight="1">
      <c r="A58" s="88">
        <v>25</v>
      </c>
      <c r="B58" s="107" t="s">
        <v>66</v>
      </c>
      <c r="C58" s="108" t="s">
        <v>154</v>
      </c>
      <c r="D58" s="111" t="s">
        <v>23</v>
      </c>
      <c r="E58" s="114" t="s">
        <v>192</v>
      </c>
      <c r="F58" s="115"/>
      <c r="G58" s="27" t="s">
        <v>23</v>
      </c>
      <c r="H58" s="16" t="s">
        <v>132</v>
      </c>
      <c r="I58" s="30"/>
      <c r="J58" s="27" t="s">
        <v>92</v>
      </c>
      <c r="K58" s="16" t="s">
        <v>41</v>
      </c>
      <c r="L58" s="28" t="s">
        <v>33</v>
      </c>
      <c r="M58" s="16" t="s">
        <v>50</v>
      </c>
      <c r="N58" s="16" t="s">
        <v>97</v>
      </c>
      <c r="O58" s="28"/>
      <c r="P58" s="25">
        <v>713.32799999999986</v>
      </c>
      <c r="Q58" s="26" t="s">
        <v>133</v>
      </c>
      <c r="R58" s="9" t="s">
        <v>21</v>
      </c>
    </row>
    <row r="59" spans="1:18" ht="17.25" customHeight="1">
      <c r="A59" s="89"/>
      <c r="B59" s="107"/>
      <c r="C59" s="109"/>
      <c r="D59" s="112"/>
      <c r="E59" s="116" t="s">
        <v>193</v>
      </c>
      <c r="F59" s="117"/>
      <c r="G59" s="27" t="s">
        <v>134</v>
      </c>
      <c r="H59" s="16" t="s">
        <v>122</v>
      </c>
      <c r="I59" s="30"/>
      <c r="J59" s="27" t="s">
        <v>100</v>
      </c>
      <c r="K59" s="16" t="s">
        <v>34</v>
      </c>
      <c r="L59" s="28" t="s">
        <v>45</v>
      </c>
      <c r="M59" s="16" t="s">
        <v>46</v>
      </c>
      <c r="N59" s="16" t="s">
        <v>42</v>
      </c>
      <c r="O59" s="28"/>
      <c r="P59" s="25">
        <v>24.482390000000006</v>
      </c>
      <c r="Q59" s="29" t="s">
        <v>115</v>
      </c>
      <c r="R59" s="9" t="s">
        <v>21</v>
      </c>
    </row>
    <row r="60" spans="1:18" ht="17.25" customHeight="1">
      <c r="A60" s="89"/>
      <c r="B60" s="107"/>
      <c r="C60" s="109"/>
      <c r="D60" s="112"/>
      <c r="E60" s="116" t="s">
        <v>194</v>
      </c>
      <c r="F60" s="117"/>
      <c r="G60" s="27" t="s">
        <v>24</v>
      </c>
      <c r="H60" s="16" t="s">
        <v>104</v>
      </c>
      <c r="I60" s="30"/>
      <c r="J60" s="27" t="s">
        <v>25</v>
      </c>
      <c r="K60" s="16" t="s">
        <v>49</v>
      </c>
      <c r="L60" s="28"/>
      <c r="M60" s="16" t="s">
        <v>96</v>
      </c>
      <c r="N60" s="16"/>
      <c r="O60" s="28"/>
      <c r="P60" s="25">
        <v>26.271630000000012</v>
      </c>
      <c r="Q60" s="29" t="s">
        <v>131</v>
      </c>
      <c r="R60" s="9" t="s">
        <v>53</v>
      </c>
    </row>
    <row r="61" spans="1:18" ht="17.25" customHeight="1">
      <c r="A61" s="90"/>
      <c r="B61" s="107"/>
      <c r="C61" s="110"/>
      <c r="D61" s="113"/>
      <c r="E61" s="31" t="s">
        <v>152</v>
      </c>
      <c r="F61" s="32" t="s">
        <v>152</v>
      </c>
      <c r="G61" s="27" t="s">
        <v>135</v>
      </c>
      <c r="H61" s="16"/>
      <c r="I61" s="30"/>
      <c r="J61" s="27" t="s">
        <v>67</v>
      </c>
      <c r="K61" s="16" t="s">
        <v>40</v>
      </c>
      <c r="L61" s="28"/>
      <c r="M61" s="16" t="s">
        <v>36</v>
      </c>
      <c r="N61" s="16"/>
      <c r="O61" s="28"/>
      <c r="P61" s="105"/>
      <c r="Q61" s="106"/>
      <c r="R61" s="9" t="s">
        <v>21</v>
      </c>
    </row>
    <row r="62" spans="1:18" ht="17.25" customHeight="1">
      <c r="A62" s="88">
        <v>26</v>
      </c>
      <c r="B62" s="107" t="s">
        <v>79</v>
      </c>
      <c r="C62" s="108" t="s">
        <v>195</v>
      </c>
      <c r="D62" s="111" t="s">
        <v>23</v>
      </c>
      <c r="E62" s="114" t="s">
        <v>196</v>
      </c>
      <c r="F62" s="115"/>
      <c r="G62" s="23" t="s">
        <v>31</v>
      </c>
      <c r="H62" s="13" t="s">
        <v>136</v>
      </c>
      <c r="I62" s="37"/>
      <c r="J62" s="23" t="s">
        <v>40</v>
      </c>
      <c r="K62" s="13" t="s">
        <v>45</v>
      </c>
      <c r="L62" s="24" t="s">
        <v>61</v>
      </c>
      <c r="M62" s="13" t="s">
        <v>137</v>
      </c>
      <c r="N62" s="13" t="s">
        <v>42</v>
      </c>
      <c r="O62" s="24"/>
      <c r="P62" s="25">
        <v>656.80700000000013</v>
      </c>
      <c r="Q62" s="26" t="s">
        <v>52</v>
      </c>
      <c r="R62" s="9" t="s">
        <v>84</v>
      </c>
    </row>
    <row r="63" spans="1:18" ht="17.25" customHeight="1">
      <c r="A63" s="89"/>
      <c r="B63" s="107"/>
      <c r="C63" s="109"/>
      <c r="D63" s="112"/>
      <c r="E63" s="116" t="s">
        <v>197</v>
      </c>
      <c r="F63" s="117"/>
      <c r="G63" s="27" t="s">
        <v>23</v>
      </c>
      <c r="H63" s="16"/>
      <c r="I63" s="30"/>
      <c r="J63" s="27" t="s">
        <v>25</v>
      </c>
      <c r="K63" s="16" t="s">
        <v>34</v>
      </c>
      <c r="L63" s="28"/>
      <c r="M63" s="16" t="s">
        <v>36</v>
      </c>
      <c r="N63" s="16" t="s">
        <v>46</v>
      </c>
      <c r="O63" s="28"/>
      <c r="P63" s="25">
        <v>25.93045</v>
      </c>
      <c r="Q63" s="29" t="s">
        <v>138</v>
      </c>
      <c r="R63" s="9" t="s">
        <v>118</v>
      </c>
    </row>
    <row r="64" spans="1:18" ht="17.25" customHeight="1">
      <c r="A64" s="89"/>
      <c r="B64" s="107"/>
      <c r="C64" s="109"/>
      <c r="D64" s="112"/>
      <c r="E64" s="116" t="s">
        <v>198</v>
      </c>
      <c r="F64" s="117"/>
      <c r="G64" s="27" t="s">
        <v>24</v>
      </c>
      <c r="H64" s="16"/>
      <c r="I64" s="30"/>
      <c r="J64" s="27" t="s">
        <v>33</v>
      </c>
      <c r="K64" s="16" t="s">
        <v>94</v>
      </c>
      <c r="L64" s="28"/>
      <c r="M64" s="16" t="s">
        <v>42</v>
      </c>
      <c r="N64" s="16" t="s">
        <v>96</v>
      </c>
      <c r="O64" s="28"/>
      <c r="P64" s="25">
        <v>17.750449999999997</v>
      </c>
      <c r="Q64" s="29" t="s">
        <v>37</v>
      </c>
      <c r="R64" s="9" t="s">
        <v>9</v>
      </c>
    </row>
    <row r="65" spans="1:18" ht="17.25" customHeight="1">
      <c r="A65" s="90"/>
      <c r="B65" s="107"/>
      <c r="C65" s="110"/>
      <c r="D65" s="113"/>
      <c r="E65" s="31" t="s">
        <v>152</v>
      </c>
      <c r="F65" s="32" t="s">
        <v>152</v>
      </c>
      <c r="G65" s="33" t="s">
        <v>54</v>
      </c>
      <c r="H65" s="21"/>
      <c r="I65" s="35"/>
      <c r="J65" s="33" t="s">
        <v>26</v>
      </c>
      <c r="K65" s="21" t="s">
        <v>88</v>
      </c>
      <c r="L65" s="35"/>
      <c r="M65" s="21" t="s">
        <v>59</v>
      </c>
      <c r="N65" s="21" t="s">
        <v>139</v>
      </c>
      <c r="O65" s="34"/>
      <c r="P65" s="105"/>
      <c r="Q65" s="106"/>
      <c r="R65" s="9" t="s">
        <v>9</v>
      </c>
    </row>
    <row r="66" spans="1:18" ht="17.25" customHeight="1">
      <c r="A66" s="88">
        <v>29</v>
      </c>
      <c r="B66" s="91" t="s">
        <v>19</v>
      </c>
      <c r="C66" s="94" t="s">
        <v>152</v>
      </c>
      <c r="D66" s="97" t="s">
        <v>152</v>
      </c>
      <c r="E66" s="100" t="s">
        <v>152</v>
      </c>
      <c r="F66" s="100"/>
      <c r="G66" s="13"/>
      <c r="H66" s="13"/>
      <c r="I66" s="13"/>
      <c r="J66" s="13"/>
      <c r="K66" s="13"/>
      <c r="L66" s="13"/>
      <c r="M66" s="13"/>
      <c r="N66" s="13"/>
      <c r="O66" s="13"/>
      <c r="P66" s="14"/>
      <c r="Q66" s="15"/>
      <c r="R66" s="9" t="s">
        <v>21</v>
      </c>
    </row>
    <row r="67" spans="1:18" ht="17.25" customHeight="1">
      <c r="A67" s="89"/>
      <c r="B67" s="92"/>
      <c r="C67" s="95"/>
      <c r="D67" s="98"/>
      <c r="E67" s="102" t="s">
        <v>152</v>
      </c>
      <c r="F67" s="102"/>
      <c r="G67" s="16"/>
      <c r="H67" s="16"/>
      <c r="I67" s="16"/>
      <c r="J67" s="16"/>
      <c r="K67" s="16"/>
      <c r="L67" s="16"/>
      <c r="M67" s="16"/>
      <c r="N67" s="16"/>
      <c r="O67" s="16"/>
      <c r="P67" s="17"/>
      <c r="Q67" s="18"/>
      <c r="R67" s="9" t="s">
        <v>21</v>
      </c>
    </row>
    <row r="68" spans="1:18" ht="17.25" customHeight="1">
      <c r="A68" s="89"/>
      <c r="B68" s="92"/>
      <c r="C68" s="95"/>
      <c r="D68" s="98"/>
      <c r="E68" s="102" t="s">
        <v>152</v>
      </c>
      <c r="F68" s="102"/>
      <c r="G68" s="16"/>
      <c r="H68" s="16"/>
      <c r="I68" s="16"/>
      <c r="J68" s="16"/>
      <c r="K68" s="16"/>
      <c r="L68" s="16"/>
      <c r="M68" s="16"/>
      <c r="N68" s="16"/>
      <c r="O68" s="16"/>
      <c r="P68" s="17"/>
      <c r="Q68" s="18"/>
      <c r="R68" s="9" t="s">
        <v>21</v>
      </c>
    </row>
    <row r="69" spans="1:18" ht="17.25" customHeight="1">
      <c r="A69" s="90"/>
      <c r="B69" s="93"/>
      <c r="C69" s="96"/>
      <c r="D69" s="99"/>
      <c r="E69" s="20" t="s">
        <v>152</v>
      </c>
      <c r="F69" s="20" t="s">
        <v>152</v>
      </c>
      <c r="G69" s="21"/>
      <c r="H69" s="21"/>
      <c r="I69" s="21"/>
      <c r="J69" s="21"/>
      <c r="K69" s="21"/>
      <c r="L69" s="21"/>
      <c r="M69" s="21"/>
      <c r="N69" s="21"/>
      <c r="O69" s="21"/>
      <c r="P69" s="103"/>
      <c r="Q69" s="104"/>
      <c r="R69" s="9" t="s">
        <v>21</v>
      </c>
    </row>
    <row r="70" spans="1:18" ht="17.25" customHeight="1">
      <c r="A70" s="88">
        <v>30</v>
      </c>
      <c r="B70" s="107" t="s">
        <v>22</v>
      </c>
      <c r="C70" s="94" t="s">
        <v>152</v>
      </c>
      <c r="D70" s="97" t="s">
        <v>152</v>
      </c>
      <c r="E70" s="100" t="s">
        <v>152</v>
      </c>
      <c r="F70" s="100"/>
      <c r="G70" s="13"/>
      <c r="H70" s="13"/>
      <c r="I70" s="13"/>
      <c r="J70" s="13"/>
      <c r="K70" s="13"/>
      <c r="L70" s="13"/>
      <c r="M70" s="13"/>
      <c r="N70" s="13"/>
      <c r="O70" s="13"/>
      <c r="P70" s="14"/>
      <c r="Q70" s="15"/>
      <c r="R70" s="9" t="s">
        <v>126</v>
      </c>
    </row>
    <row r="71" spans="1:18" ht="17.25" customHeight="1">
      <c r="A71" s="89"/>
      <c r="B71" s="107"/>
      <c r="C71" s="95"/>
      <c r="D71" s="98"/>
      <c r="E71" s="102" t="s">
        <v>152</v>
      </c>
      <c r="F71" s="102"/>
      <c r="G71" s="16"/>
      <c r="H71" s="16"/>
      <c r="I71" s="19"/>
      <c r="J71" s="16"/>
      <c r="K71" s="16"/>
      <c r="L71" s="16"/>
      <c r="M71" s="16"/>
      <c r="N71" s="16"/>
      <c r="O71" s="16"/>
      <c r="P71" s="17"/>
      <c r="Q71" s="18"/>
      <c r="R71" s="9" t="s">
        <v>126</v>
      </c>
    </row>
    <row r="72" spans="1:18" ht="17.25" customHeight="1">
      <c r="A72" s="89"/>
      <c r="B72" s="107"/>
      <c r="C72" s="95"/>
      <c r="D72" s="98"/>
      <c r="E72" s="102" t="s">
        <v>152</v>
      </c>
      <c r="F72" s="102"/>
      <c r="G72" s="16"/>
      <c r="H72" s="16"/>
      <c r="I72" s="19"/>
      <c r="J72" s="16"/>
      <c r="K72" s="16"/>
      <c r="L72" s="16"/>
      <c r="M72" s="16"/>
      <c r="N72" s="16"/>
      <c r="O72" s="16"/>
      <c r="P72" s="17"/>
      <c r="Q72" s="18"/>
      <c r="R72" s="9" t="s">
        <v>126</v>
      </c>
    </row>
    <row r="73" spans="1:18" ht="17.25" customHeight="1">
      <c r="A73" s="90"/>
      <c r="B73" s="107"/>
      <c r="C73" s="96"/>
      <c r="D73" s="99"/>
      <c r="E73" s="20" t="s">
        <v>152</v>
      </c>
      <c r="F73" s="20" t="s">
        <v>152</v>
      </c>
      <c r="G73" s="21"/>
      <c r="H73" s="21"/>
      <c r="I73" s="22"/>
      <c r="J73" s="21"/>
      <c r="K73" s="21"/>
      <c r="L73" s="22"/>
      <c r="M73" s="21"/>
      <c r="N73" s="22"/>
      <c r="O73" s="21"/>
      <c r="P73" s="103"/>
      <c r="Q73" s="104"/>
      <c r="R73" s="9" t="s">
        <v>9</v>
      </c>
    </row>
    <row r="74" spans="1:18" ht="17.25" hidden="1" customHeight="1">
      <c r="A74" s="88" t="str">
        <f>IF([1]人数!$F29=0," ",[1]人数!$F29)</f>
        <v xml:space="preserve"> </v>
      </c>
      <c r="B74" s="107" t="s">
        <v>47</v>
      </c>
      <c r="C74" s="108" t="str">
        <f>IF(ISERROR(VLOOKUP(1,[1]作成!$H$938:$K$992,3,FALSE))," ",VLOOKUP(1,[1]作成!$H$938:$K$992,3,FALSE))</f>
        <v xml:space="preserve"> </v>
      </c>
      <c r="D74" s="111" t="str">
        <f>IF(ISERROR(VLOOKUP(2,[1]作成!$H$938:$K$992,4,FALSE))," ",VLOOKUP(2,[1]作成!$H$938:$K$992,4,FALSE))</f>
        <v xml:space="preserve"> </v>
      </c>
      <c r="E74" s="114" t="str">
        <f>IF(ISERROR(VLOOKUP(3,[1]作成!$H$938:$K$992,3,FALSE))," ",VLOOKUP(3,[1]作成!$H$938:$K$992,3,FALSE))</f>
        <v xml:space="preserve"> </v>
      </c>
      <c r="F74" s="115"/>
      <c r="G74" s="23"/>
      <c r="H74" s="13"/>
      <c r="I74" s="24"/>
      <c r="J74" s="23"/>
      <c r="K74" s="13"/>
      <c r="L74" s="24"/>
      <c r="M74" s="23"/>
      <c r="N74" s="13"/>
      <c r="O74" s="24"/>
      <c r="P74" s="25" t="str">
        <f>IF([1]計算!U23=0," ",[1]計算!U23)</f>
        <v xml:space="preserve"> </v>
      </c>
      <c r="Q74" s="26" t="s">
        <v>30</v>
      </c>
    </row>
    <row r="75" spans="1:18" ht="17.25" hidden="1" customHeight="1">
      <c r="A75" s="89"/>
      <c r="B75" s="107"/>
      <c r="C75" s="109"/>
      <c r="D75" s="112"/>
      <c r="E75" s="116" t="str">
        <f>IF(ISERROR(VLOOKUP(4,[1]作成!$H$938:$K$992,3,FALSE))," ",VLOOKUP(4,[1]作成!$H$938:$K$992,3,FALSE))</f>
        <v xml:space="preserve"> </v>
      </c>
      <c r="F75" s="117"/>
      <c r="G75" s="27"/>
      <c r="H75" s="16"/>
      <c r="I75" s="28"/>
      <c r="J75" s="27"/>
      <c r="K75" s="16"/>
      <c r="L75" s="28"/>
      <c r="M75" s="27"/>
      <c r="N75" s="16"/>
      <c r="O75" s="28"/>
      <c r="P75" s="25" t="str">
        <f>IF([1]計算!X23=0," ",[1]計算!X23)</f>
        <v xml:space="preserve"> </v>
      </c>
      <c r="Q75" s="29" t="s">
        <v>37</v>
      </c>
    </row>
    <row r="76" spans="1:18" ht="17.25" hidden="1" customHeight="1">
      <c r="A76" s="89"/>
      <c r="B76" s="107"/>
      <c r="C76" s="109"/>
      <c r="D76" s="112"/>
      <c r="E76" s="116" t="str">
        <f>IF(ISERROR(VLOOKUP(5,[1]作成!$H$938:$K$992,3,FALSE))," ",VLOOKUP(5,[1]作成!$H$938:$K$992,3,FALSE))</f>
        <v xml:space="preserve"> </v>
      </c>
      <c r="F76" s="117"/>
      <c r="G76" s="27"/>
      <c r="H76" s="16"/>
      <c r="I76" s="28"/>
      <c r="J76" s="27"/>
      <c r="K76" s="16"/>
      <c r="L76" s="28"/>
      <c r="M76" s="27"/>
      <c r="N76" s="16"/>
      <c r="O76" s="28"/>
      <c r="P76" s="25" t="str">
        <f>IF([1]計算!Z23=0," ",[1]計算!Z23)</f>
        <v xml:space="preserve"> </v>
      </c>
      <c r="Q76" s="29" t="s">
        <v>37</v>
      </c>
    </row>
    <row r="77" spans="1:18" ht="17.25" hidden="1" customHeight="1">
      <c r="A77" s="90"/>
      <c r="B77" s="107"/>
      <c r="C77" s="110"/>
      <c r="D77" s="113"/>
      <c r="E77" s="31" t="str">
        <f>IF(ISERROR(VLOOKUP(6,[1]作成!$H$938:$K$992,3,FALSE))," ",VLOOKUP(6,[1]作成!$H$938:$K$992,3,FALSE))</f>
        <v xml:space="preserve"> </v>
      </c>
      <c r="F77" s="32" t="str">
        <f>IF(ISERROR(VLOOKUP(7,[1]作成!$H$938:$K$992,3,FALSE))," ",VLOOKUP(7,[1]作成!$H$938:$K$992,3,FALSE))</f>
        <v xml:space="preserve"> </v>
      </c>
      <c r="G77" s="33"/>
      <c r="H77" s="21"/>
      <c r="I77" s="34"/>
      <c r="J77" s="33"/>
      <c r="K77" s="21"/>
      <c r="L77" s="34"/>
      <c r="M77" s="33"/>
      <c r="N77" s="21"/>
      <c r="O77" s="34"/>
      <c r="P77" s="105" t="str">
        <f>IF([1]人数!I29=0," ",[1]人数!I29)</f>
        <v xml:space="preserve"> </v>
      </c>
      <c r="Q77" s="106"/>
    </row>
    <row r="78" spans="1:18" ht="17.25" hidden="1" customHeight="1">
      <c r="A78" s="88" t="str">
        <f>IF([1]人数!$F30=0," ",[1]人数!$F30)</f>
        <v xml:space="preserve"> </v>
      </c>
      <c r="B78" s="107" t="s">
        <v>66</v>
      </c>
      <c r="C78" s="108" t="str">
        <f>IF(ISERROR(VLOOKUP(1,[1]作成!$H$993:$K$1047,3,FALSE))," ",VLOOKUP(1,[1]作成!$H$993:$K$1047,3,FALSE))</f>
        <v xml:space="preserve"> </v>
      </c>
      <c r="D78" s="111" t="str">
        <f>IF(ISERROR(VLOOKUP(2,[1]作成!$H$993:$K$1047,4,FALSE))," ",VLOOKUP(2,[1]作成!$H$993:$K$1047,4,FALSE))</f>
        <v xml:space="preserve"> </v>
      </c>
      <c r="E78" s="114" t="str">
        <f>IF(ISERROR(VLOOKUP(3,[1]作成!$H$993:$K$1047,3,FALSE))," ",VLOOKUP(3,[1]作成!$H$993:$K$1047,3,FALSE))</f>
        <v xml:space="preserve"> </v>
      </c>
      <c r="F78" s="115"/>
      <c r="G78" s="23"/>
      <c r="H78" s="13"/>
      <c r="I78" s="24"/>
      <c r="J78" s="23"/>
      <c r="K78" s="13"/>
      <c r="L78" s="24"/>
      <c r="M78" s="23"/>
      <c r="N78" s="13"/>
      <c r="O78" s="24"/>
      <c r="P78" s="25" t="str">
        <f>IF([1]計算!U24=0," ",[1]計算!U24)</f>
        <v xml:space="preserve"> </v>
      </c>
      <c r="Q78" s="26" t="s">
        <v>71</v>
      </c>
    </row>
    <row r="79" spans="1:18" ht="17.25" hidden="1" customHeight="1">
      <c r="A79" s="89"/>
      <c r="B79" s="107"/>
      <c r="C79" s="109"/>
      <c r="D79" s="112"/>
      <c r="E79" s="116" t="str">
        <f>IF(ISERROR(VLOOKUP(4,[1]作成!$H$993:$K$1047,3,FALSE))," ",VLOOKUP(4,[1]作成!$H$993:$K$1047,3,FALSE))</f>
        <v xml:space="preserve"> </v>
      </c>
      <c r="F79" s="117"/>
      <c r="G79" s="27"/>
      <c r="H79" s="16"/>
      <c r="I79" s="28"/>
      <c r="J79" s="27"/>
      <c r="K79" s="16"/>
      <c r="L79" s="28"/>
      <c r="M79" s="27"/>
      <c r="N79" s="16"/>
      <c r="O79" s="28"/>
      <c r="P79" s="25" t="str">
        <f>IF([1]計算!X24=0," ",[1]計算!X24)</f>
        <v xml:space="preserve"> </v>
      </c>
      <c r="Q79" s="29" t="s">
        <v>37</v>
      </c>
    </row>
    <row r="80" spans="1:18" ht="17.25" hidden="1" customHeight="1">
      <c r="A80" s="89"/>
      <c r="B80" s="107"/>
      <c r="C80" s="109"/>
      <c r="D80" s="112"/>
      <c r="E80" s="116" t="str">
        <f>IF(ISERROR(VLOOKUP(5,[1]作成!$H$993:$K$1047,3,FALSE))," ",VLOOKUP(5,[1]作成!$H$993:$K$1047,3,FALSE))</f>
        <v xml:space="preserve"> </v>
      </c>
      <c r="F80" s="117"/>
      <c r="G80" s="27"/>
      <c r="H80" s="16"/>
      <c r="I80" s="28"/>
      <c r="J80" s="27"/>
      <c r="K80" s="16"/>
      <c r="L80" s="28"/>
      <c r="M80" s="27"/>
      <c r="N80" s="16"/>
      <c r="O80" s="28"/>
      <c r="P80" s="25" t="str">
        <f>IF([1]計算!Z24=0," ",[1]計算!Z24)</f>
        <v xml:space="preserve"> </v>
      </c>
      <c r="Q80" s="29" t="s">
        <v>37</v>
      </c>
    </row>
    <row r="81" spans="1:17" ht="17.25" hidden="1" customHeight="1">
      <c r="A81" s="90"/>
      <c r="B81" s="107"/>
      <c r="C81" s="110"/>
      <c r="D81" s="113"/>
      <c r="E81" s="31" t="str">
        <f>IF(ISERROR(VLOOKUP(6,[1]作成!$H$993:$K$1047,3,FALSE))," ",VLOOKUP(6,[1]作成!$H$993:$K$1047,3,FALSE))</f>
        <v xml:space="preserve"> </v>
      </c>
      <c r="F81" s="32" t="str">
        <f>IF(ISERROR(VLOOKUP(7,[1]作成!$H$993:$K$1047,3,FALSE))," ",VLOOKUP(7,[1]作成!$H$993:$K$1047,3,FALSE))</f>
        <v xml:space="preserve"> </v>
      </c>
      <c r="G81" s="33"/>
      <c r="H81" s="21"/>
      <c r="I81" s="34"/>
      <c r="J81" s="33"/>
      <c r="K81" s="21"/>
      <c r="L81" s="34"/>
      <c r="M81" s="33"/>
      <c r="N81" s="21"/>
      <c r="O81" s="34"/>
      <c r="P81" s="105" t="str">
        <f>IF([1]人数!I30=0," ",[1]人数!I30)</f>
        <v xml:space="preserve"> </v>
      </c>
      <c r="Q81" s="106"/>
    </row>
    <row r="82" spans="1:17" ht="17.25" hidden="1" customHeight="1">
      <c r="A82" s="88" t="str">
        <f>IF([1]人数!$F31=0," ",[1]人数!$F31)</f>
        <v xml:space="preserve"> </v>
      </c>
      <c r="B82" s="107" t="s">
        <v>79</v>
      </c>
      <c r="C82" s="108" t="str">
        <f>IF(ISERROR(VLOOKUP(1,[1]作成!$H$1048:$K$1102,3,FALSE))," ",VLOOKUP(1,[1]作成!$H$1048:$K$1102,3,FALSE))</f>
        <v xml:space="preserve"> </v>
      </c>
      <c r="D82" s="111" t="str">
        <f>IF(ISERROR(VLOOKUP(2,[1]作成!$H$1048:$K$1102,4,FALSE))," ",VLOOKUP(2,[1]作成!$H$1048:$K$1102,4,FALSE))</f>
        <v xml:space="preserve"> </v>
      </c>
      <c r="E82" s="114" t="str">
        <f>IF(ISERROR(VLOOKUP(3,[1]作成!$H$1048:$K$1102,3,FALSE))," ",VLOOKUP(3,[1]作成!$H$1048:$K$1102,3,FALSE))</f>
        <v xml:space="preserve"> </v>
      </c>
      <c r="F82" s="115"/>
      <c r="G82" s="23"/>
      <c r="H82" s="13"/>
      <c r="I82" s="24"/>
      <c r="J82" s="23"/>
      <c r="K82" s="13"/>
      <c r="L82" s="24"/>
      <c r="M82" s="23"/>
      <c r="N82" s="13"/>
      <c r="O82" s="24"/>
      <c r="P82" s="25" t="str">
        <f>IF([1]計算!U25=0," ",[1]計算!U25)</f>
        <v xml:space="preserve"> </v>
      </c>
      <c r="Q82" s="26" t="s">
        <v>30</v>
      </c>
    </row>
    <row r="83" spans="1:17" ht="17.25" hidden="1" customHeight="1">
      <c r="A83" s="89"/>
      <c r="B83" s="107"/>
      <c r="C83" s="109"/>
      <c r="D83" s="112"/>
      <c r="E83" s="116" t="str">
        <f>IF(ISERROR(VLOOKUP(4,[1]作成!$H$1048:$K$1102,3,FALSE))," ",VLOOKUP(4,[1]作成!$H$1048:$K$1102,3,FALSE))</f>
        <v xml:space="preserve"> </v>
      </c>
      <c r="F83" s="117"/>
      <c r="G83" s="27"/>
      <c r="H83" s="16"/>
      <c r="I83" s="28"/>
      <c r="J83" s="27"/>
      <c r="K83" s="16"/>
      <c r="L83" s="28"/>
      <c r="M83" s="27"/>
      <c r="N83" s="16"/>
      <c r="O83" s="28"/>
      <c r="P83" s="25" t="str">
        <f>IF([1]計算!X25=0," ",[1]計算!X25)</f>
        <v xml:space="preserve"> </v>
      </c>
      <c r="Q83" s="29" t="s">
        <v>138</v>
      </c>
    </row>
    <row r="84" spans="1:17" ht="17.25" hidden="1" customHeight="1">
      <c r="A84" s="89"/>
      <c r="B84" s="107"/>
      <c r="C84" s="109"/>
      <c r="D84" s="112"/>
      <c r="E84" s="116" t="str">
        <f>IF(ISERROR(VLOOKUP(5,[1]作成!$H$1048:$K$1102,3,FALSE))," ",VLOOKUP(5,[1]作成!$H$1048:$K$1102,3,FALSE))</f>
        <v xml:space="preserve"> </v>
      </c>
      <c r="F84" s="117"/>
      <c r="G84" s="27"/>
      <c r="H84" s="16"/>
      <c r="I84" s="28"/>
      <c r="J84" s="27"/>
      <c r="K84" s="16"/>
      <c r="L84" s="28"/>
      <c r="M84" s="27"/>
      <c r="N84" s="16"/>
      <c r="O84" s="28"/>
      <c r="P84" s="25" t="str">
        <f>IF([1]計算!Z25=0," ",[1]計算!Z25)</f>
        <v xml:space="preserve"> </v>
      </c>
      <c r="Q84" s="29" t="s">
        <v>138</v>
      </c>
    </row>
    <row r="85" spans="1:17" ht="17.25" hidden="1" customHeight="1">
      <c r="A85" s="90"/>
      <c r="B85" s="107"/>
      <c r="C85" s="110"/>
      <c r="D85" s="113"/>
      <c r="E85" s="31" t="str">
        <f>IF(ISERROR(VLOOKUP(6,[1]作成!$H$1048:$K$1102,3,FALSE))," ",VLOOKUP(6,[1]作成!$H$1048:$K$1102,3,FALSE))</f>
        <v xml:space="preserve"> </v>
      </c>
      <c r="F85" s="32" t="str">
        <f>IF(ISERROR(VLOOKUP(7,[1]作成!$H$1048:$K$1102,3,FALSE))," ",VLOOKUP(7,[1]作成!$H$1048:$K$1102,3,FALSE))</f>
        <v xml:space="preserve"> </v>
      </c>
      <c r="G85" s="33"/>
      <c r="H85" s="21"/>
      <c r="I85" s="34"/>
      <c r="J85" s="33"/>
      <c r="K85" s="21"/>
      <c r="L85" s="34"/>
      <c r="M85" s="33"/>
      <c r="N85" s="21"/>
      <c r="O85" s="34"/>
      <c r="P85" s="105" t="str">
        <f>IF([1]人数!I31=0," ",[1]人数!I31)</f>
        <v xml:space="preserve"> </v>
      </c>
      <c r="Q85" s="106"/>
    </row>
    <row r="86" spans="1:17" ht="17.25" hidden="1" customHeight="1">
      <c r="A86" s="88" t="str">
        <f>IF([1]人数!$F32=0," ",[1]人数!$F32)</f>
        <v xml:space="preserve"> </v>
      </c>
      <c r="B86" s="91" t="s">
        <v>19</v>
      </c>
      <c r="C86" s="108" t="str">
        <f>IF(ISERROR(VLOOKUP(1,[1]作成!$H$1103:$K$1157,3,FALSE))," ",VLOOKUP(1,[1]作成!$H$1103:$K$1157,3,FALSE))</f>
        <v xml:space="preserve"> </v>
      </c>
      <c r="D86" s="111" t="str">
        <f>IF(ISERROR(VLOOKUP(2,[1]作成!$H$1103:$K$1157,4,FALSE))," ",VLOOKUP(2,[1]作成!$H$1103:$K$1157,4,FALSE))</f>
        <v xml:space="preserve"> </v>
      </c>
      <c r="E86" s="114" t="str">
        <f>IF(ISERROR(VLOOKUP(3,[1]作成!$H$1103:$K$1157,3,FALSE))," ",VLOOKUP(3,[1]作成!$H$1103:$K$1157,3,FALSE))</f>
        <v xml:space="preserve"> </v>
      </c>
      <c r="F86" s="115"/>
      <c r="G86" s="23"/>
      <c r="H86" s="13"/>
      <c r="I86" s="24"/>
      <c r="J86" s="23"/>
      <c r="K86" s="13"/>
      <c r="L86" s="24"/>
      <c r="M86" s="23"/>
      <c r="N86" s="13"/>
      <c r="O86" s="24"/>
      <c r="P86" s="25" t="str">
        <f>IF([1]計算!U26=0," ",[1]計算!U26)</f>
        <v xml:space="preserve"> </v>
      </c>
      <c r="Q86" s="26" t="s">
        <v>133</v>
      </c>
    </row>
    <row r="87" spans="1:17" ht="17.25" hidden="1" customHeight="1">
      <c r="A87" s="89"/>
      <c r="B87" s="92"/>
      <c r="C87" s="109"/>
      <c r="D87" s="112"/>
      <c r="E87" s="116" t="str">
        <f>IF(ISERROR(VLOOKUP(4,[1]作成!$H$1103:$K$1157,3,FALSE))," ",VLOOKUP(4,[1]作成!$H$1103:$K$1157,3,FALSE))</f>
        <v xml:space="preserve"> </v>
      </c>
      <c r="F87" s="117"/>
      <c r="G87" s="27"/>
      <c r="H87" s="16"/>
      <c r="I87" s="28"/>
      <c r="J87" s="27"/>
      <c r="K87" s="16"/>
      <c r="L87" s="28"/>
      <c r="M87" s="27"/>
      <c r="N87" s="16"/>
      <c r="O87" s="28"/>
      <c r="P87" s="25" t="str">
        <f>IF([1]計算!X26=0," ",[1]計算!X26)</f>
        <v xml:space="preserve"> </v>
      </c>
      <c r="Q87" s="29" t="s">
        <v>131</v>
      </c>
    </row>
    <row r="88" spans="1:17" ht="17.25" hidden="1" customHeight="1">
      <c r="A88" s="89"/>
      <c r="B88" s="92"/>
      <c r="C88" s="109"/>
      <c r="D88" s="112"/>
      <c r="E88" s="116" t="str">
        <f>IF(ISERROR(VLOOKUP(5,[1]作成!$H$1103:$K$1157,3,FALSE))," ",VLOOKUP(5,[1]作成!$H$1103:$K$1157,3,FALSE))</f>
        <v xml:space="preserve"> </v>
      </c>
      <c r="F88" s="117"/>
      <c r="G88" s="27"/>
      <c r="H88" s="16"/>
      <c r="I88" s="28"/>
      <c r="J88" s="27"/>
      <c r="K88" s="16"/>
      <c r="L88" s="28"/>
      <c r="M88" s="27"/>
      <c r="N88" s="16"/>
      <c r="O88" s="28"/>
      <c r="P88" s="25" t="str">
        <f>IF([1]計算!Z26=0," ",[1]計算!Z26)</f>
        <v xml:space="preserve"> </v>
      </c>
      <c r="Q88" s="29" t="s">
        <v>131</v>
      </c>
    </row>
    <row r="89" spans="1:17" ht="17.25" hidden="1" customHeight="1">
      <c r="A89" s="90"/>
      <c r="B89" s="93"/>
      <c r="C89" s="110"/>
      <c r="D89" s="113"/>
      <c r="E89" s="20" t="str">
        <f>IF(ISERROR(VLOOKUP(6,[1]作成!$H$1103:$K$1157,3,FALSE))," ",VLOOKUP(6,[1]作成!$H$1103:$K$1157,3,FALSE))</f>
        <v xml:space="preserve"> </v>
      </c>
      <c r="F89" s="20" t="str">
        <f>IF(ISERROR(VLOOKUP(7,[1]作成!$H$1103:$K$1157,3,FALSE))," ",VLOOKUP(7,[1]作成!$H$1103:$K$1157,3,FALSE))</f>
        <v xml:space="preserve"> </v>
      </c>
      <c r="G89" s="33"/>
      <c r="H89" s="21"/>
      <c r="I89" s="34"/>
      <c r="J89" s="33"/>
      <c r="K89" s="21"/>
      <c r="L89" s="34"/>
      <c r="M89" s="33"/>
      <c r="N89" s="21"/>
      <c r="O89" s="34"/>
      <c r="P89" s="105" t="str">
        <f>IF([1]人数!I32=0," ",[1]人数!I32)</f>
        <v xml:space="preserve"> </v>
      </c>
      <c r="Q89" s="106"/>
    </row>
    <row r="90" spans="1:17" ht="17.25" hidden="1" customHeight="1">
      <c r="A90" s="88" t="str">
        <f>IF([1]人数!$F33=0," ",[1]人数!$F33)</f>
        <v xml:space="preserve"> </v>
      </c>
      <c r="B90" s="107" t="s">
        <v>22</v>
      </c>
      <c r="C90" s="108" t="str">
        <f>IF(ISERROR(VLOOKUP(1,[1]作成!$H$1158:$K$1212,3,FALSE))," ",VLOOKUP(1,[1]作成!$H$1158:$K$1212,3,FALSE))</f>
        <v xml:space="preserve"> </v>
      </c>
      <c r="D90" s="111" t="str">
        <f>IF(ISERROR(VLOOKUP(2,[1]作成!$H$1158:$K$1212,4,FALSE))," ",VLOOKUP(2,[1]作成!$H$1158:$K$1212,4,FALSE))</f>
        <v xml:space="preserve"> </v>
      </c>
      <c r="E90" s="114" t="str">
        <f>IF(ISERROR(VLOOKUP(3,[1]作成!$H$1158:$K$1212,3,FALSE))," ",VLOOKUP(3,[1]作成!$H$1158:$K$1212,3,FALSE))</f>
        <v xml:space="preserve"> </v>
      </c>
      <c r="F90" s="115"/>
      <c r="G90" s="23"/>
      <c r="H90" s="13"/>
      <c r="I90" s="24"/>
      <c r="J90" s="23"/>
      <c r="K90" s="13"/>
      <c r="L90" s="24"/>
      <c r="M90" s="23"/>
      <c r="N90" s="13"/>
      <c r="O90" s="24"/>
      <c r="P90" s="25" t="str">
        <f>IF([1]計算!U27=0," ",[1]計算!U27)</f>
        <v xml:space="preserve"> </v>
      </c>
      <c r="Q90" s="26" t="s">
        <v>133</v>
      </c>
    </row>
    <row r="91" spans="1:17" ht="17.25" hidden="1" customHeight="1">
      <c r="A91" s="89"/>
      <c r="B91" s="107"/>
      <c r="C91" s="109"/>
      <c r="D91" s="112"/>
      <c r="E91" s="116" t="str">
        <f>IF(ISERROR(VLOOKUP(4,[1]作成!$H$1158:$K$1212,3,FALSE))," ",VLOOKUP(4,[1]作成!$H$1158:$K$1212,3,FALSE))</f>
        <v xml:space="preserve"> </v>
      </c>
      <c r="F91" s="117"/>
      <c r="G91" s="27"/>
      <c r="H91" s="16"/>
      <c r="I91" s="28"/>
      <c r="J91" s="27"/>
      <c r="K91" s="16"/>
      <c r="L91" s="28"/>
      <c r="M91" s="27"/>
      <c r="N91" s="16"/>
      <c r="O91" s="28"/>
      <c r="P91" s="25" t="str">
        <f>IF([1]計算!X27=0," ",[1]計算!X27)</f>
        <v xml:space="preserve"> </v>
      </c>
      <c r="Q91" s="29" t="s">
        <v>83</v>
      </c>
    </row>
    <row r="92" spans="1:17" ht="17.25" hidden="1" customHeight="1">
      <c r="A92" s="89"/>
      <c r="B92" s="107"/>
      <c r="C92" s="109"/>
      <c r="D92" s="112"/>
      <c r="E92" s="116" t="str">
        <f>IF(ISERROR(VLOOKUP(5,[1]作成!$H$1158:$K$1212,3,FALSE))," ",VLOOKUP(5,[1]作成!$H$1158:$K$1212,3,FALSE))</f>
        <v xml:space="preserve"> </v>
      </c>
      <c r="F92" s="117"/>
      <c r="G92" s="27"/>
      <c r="H92" s="16"/>
      <c r="I92" s="28"/>
      <c r="J92" s="27"/>
      <c r="K92" s="16"/>
      <c r="L92" s="28"/>
      <c r="M92" s="27"/>
      <c r="N92" s="16"/>
      <c r="O92" s="28"/>
      <c r="P92" s="25" t="str">
        <f>IF([1]計算!Z27=0," ",[1]計算!Z27)</f>
        <v xml:space="preserve"> </v>
      </c>
      <c r="Q92" s="29" t="s">
        <v>131</v>
      </c>
    </row>
    <row r="93" spans="1:17" ht="17.25" hidden="1" customHeight="1">
      <c r="A93" s="90"/>
      <c r="B93" s="107"/>
      <c r="C93" s="110"/>
      <c r="D93" s="113"/>
      <c r="E93" s="31" t="str">
        <f>IF(ISERROR(VLOOKUP(6,[1]作成!$H$1158:$K$1212,3,FALSE))," ",VLOOKUP(6,[1]作成!$H$1158:$K$1212,3,FALSE))</f>
        <v xml:space="preserve"> </v>
      </c>
      <c r="F93" s="32" t="str">
        <f>IF(ISERROR(VLOOKUP(7,[1]作成!$H$1158:$K$1212,3,FALSE))," ",VLOOKUP(7,[1]作成!$H$1158:$K$1212,3,FALSE))</f>
        <v xml:space="preserve"> </v>
      </c>
      <c r="G93" s="33"/>
      <c r="H93" s="21"/>
      <c r="I93" s="34"/>
      <c r="J93" s="33"/>
      <c r="K93" s="21"/>
      <c r="L93" s="34"/>
      <c r="M93" s="33"/>
      <c r="N93" s="21"/>
      <c r="O93" s="34"/>
      <c r="P93" s="118" t="str">
        <f>IF([1]人数!I33=0," ",[1]人数!I33)</f>
        <v xml:space="preserve"> </v>
      </c>
      <c r="Q93" s="118"/>
    </row>
    <row r="94" spans="1:17" ht="17.25" hidden="1" customHeight="1">
      <c r="A94" s="88" t="str">
        <f>IF([1]人数!$F34=0," ",[1]人数!$F34)</f>
        <v xml:space="preserve"> </v>
      </c>
      <c r="B94" s="107" t="s">
        <v>47</v>
      </c>
      <c r="C94" s="108" t="str">
        <f>IF(ISERROR(VLOOKUP(1,[1]作成!$H$1213:$K$1267,3,FALSE))," ",VLOOKUP(1,[1]作成!$H$1213:$K$1267,3,FALSE))</f>
        <v xml:space="preserve"> </v>
      </c>
      <c r="D94" s="111" t="str">
        <f>IF(ISERROR(VLOOKUP(2,[1]作成!$H$1213:$K$1267,4,FALSE))," ",VLOOKUP(2,[1]作成!$H$1213:$K$1267,4,FALSE))</f>
        <v xml:space="preserve"> </v>
      </c>
      <c r="E94" s="114" t="str">
        <f>IF(ISERROR(VLOOKUP(3,[1]作成!$H$1213:$K$1267,3,FALSE))," ",VLOOKUP(3,[1]作成!$H$1213:$K$1267,3,FALSE))</f>
        <v xml:space="preserve"> </v>
      </c>
      <c r="F94" s="115"/>
      <c r="G94" s="23"/>
      <c r="H94" s="13"/>
      <c r="I94" s="24"/>
      <c r="J94" s="23"/>
      <c r="K94" s="13"/>
      <c r="L94" s="24"/>
      <c r="M94" s="23"/>
      <c r="N94" s="13"/>
      <c r="O94" s="24"/>
      <c r="P94" s="25" t="str">
        <f>IF([1]計算!U28=0," ",[1]計算!U28)</f>
        <v xml:space="preserve"> </v>
      </c>
      <c r="Q94" s="26" t="s">
        <v>52</v>
      </c>
    </row>
    <row r="95" spans="1:17" ht="17.25" hidden="1" customHeight="1">
      <c r="A95" s="89"/>
      <c r="B95" s="107"/>
      <c r="C95" s="109"/>
      <c r="D95" s="112"/>
      <c r="E95" s="116" t="str">
        <f>IF(ISERROR(VLOOKUP(4,[1]作成!$H$1213:$K$1267,3,FALSE))," ",VLOOKUP(4,[1]作成!$H$1213:$K$1267,3,FALSE))</f>
        <v xml:space="preserve"> </v>
      </c>
      <c r="F95" s="117"/>
      <c r="G95" s="27"/>
      <c r="H95" s="16"/>
      <c r="I95" s="28"/>
      <c r="J95" s="27"/>
      <c r="K95" s="16"/>
      <c r="L95" s="28"/>
      <c r="M95" s="27"/>
      <c r="N95" s="16"/>
      <c r="O95" s="28"/>
      <c r="P95" s="25" t="str">
        <f>IF([1]計算!X28=0," ",[1]計算!X28)</f>
        <v xml:space="preserve"> </v>
      </c>
      <c r="Q95" s="29" t="s">
        <v>62</v>
      </c>
    </row>
    <row r="96" spans="1:17" ht="17.25" hidden="1" customHeight="1">
      <c r="A96" s="89"/>
      <c r="B96" s="107"/>
      <c r="C96" s="109"/>
      <c r="D96" s="112"/>
      <c r="E96" s="116" t="str">
        <f>IF(ISERROR(VLOOKUP(5,[1]作成!$H$1213:$K$1267,3,FALSE))," ",VLOOKUP(5,[1]作成!$H$1213:$K$1267,3,FALSE))</f>
        <v xml:space="preserve"> </v>
      </c>
      <c r="F96" s="117"/>
      <c r="G96" s="27"/>
      <c r="H96" s="16"/>
      <c r="I96" s="28"/>
      <c r="J96" s="27"/>
      <c r="K96" s="16"/>
      <c r="L96" s="28"/>
      <c r="M96" s="27"/>
      <c r="N96" s="16"/>
      <c r="O96" s="28"/>
      <c r="P96" s="25" t="str">
        <f>IF([1]計算!Z28=0," ",[1]計算!Z28)</f>
        <v xml:space="preserve"> </v>
      </c>
      <c r="Q96" s="29" t="s">
        <v>138</v>
      </c>
    </row>
    <row r="97" spans="1:18" ht="17.25" hidden="1" customHeight="1">
      <c r="A97" s="90"/>
      <c r="B97" s="107"/>
      <c r="C97" s="110"/>
      <c r="D97" s="113"/>
      <c r="E97" s="31" t="str">
        <f>IF(ISERROR(VLOOKUP(6,[1]作成!$H$1213:$K$1267,3,FALSE))," ",VLOOKUP(6,[1]作成!$H$1213:$K$1267,3,FALSE))</f>
        <v xml:space="preserve"> </v>
      </c>
      <c r="F97" s="32" t="str">
        <f>IF(ISERROR(VLOOKUP(7,[1]作成!$H$1213:$K$1267,3,FALSE))," ",VLOOKUP(7,[1]作成!$H$1213:$K$1267,3,FALSE))</f>
        <v xml:space="preserve"> </v>
      </c>
      <c r="G97" s="33"/>
      <c r="H97" s="21"/>
      <c r="I97" s="34"/>
      <c r="J97" s="33"/>
      <c r="K97" s="21"/>
      <c r="L97" s="34"/>
      <c r="M97" s="33"/>
      <c r="N97" s="21"/>
      <c r="O97" s="34"/>
      <c r="P97" s="105" t="str">
        <f>IF([1]人数!I34=0," ",[1]人数!I34)</f>
        <v xml:space="preserve"> </v>
      </c>
      <c r="Q97" s="106"/>
    </row>
    <row r="98" spans="1:18" ht="17.25" hidden="1" customHeight="1">
      <c r="A98" s="88" t="str">
        <f>IF([1]人数!$F35=0," ",[1]人数!$F35)</f>
        <v xml:space="preserve"> </v>
      </c>
      <c r="B98" s="107" t="s">
        <v>66</v>
      </c>
      <c r="C98" s="108" t="str">
        <f>IF(ISERROR(VLOOKUP(1,[1]作成!$H$1268:$K$1322,3,FALSE))," ",VLOOKUP(1,[1]作成!$H$1268:$K$1322,3,FALSE))</f>
        <v xml:space="preserve"> </v>
      </c>
      <c r="D98" s="111" t="str">
        <f>IF(ISERROR(VLOOKUP(2,[1]作成!$H$1268:$K$1322,4,FALSE))," ",VLOOKUP(2,[1]作成!$H$1268:$K$1322,4,FALSE))</f>
        <v xml:space="preserve"> </v>
      </c>
      <c r="E98" s="114" t="str">
        <f>IF(ISERROR(VLOOKUP(3,[1]作成!$H$1268:$K$1322,3,FALSE))," ",VLOOKUP(3,[1]作成!$H$1268:$K$1322,3,FALSE))</f>
        <v xml:space="preserve"> </v>
      </c>
      <c r="F98" s="115"/>
      <c r="G98" s="23"/>
      <c r="H98" s="13"/>
      <c r="I98" s="24"/>
      <c r="J98" s="23"/>
      <c r="K98" s="13"/>
      <c r="L98" s="24"/>
      <c r="M98" s="23"/>
      <c r="N98" s="13"/>
      <c r="O98" s="24"/>
      <c r="P98" s="25" t="str">
        <f>IF([1]計算!U29=0," ",[1]計算!U29)</f>
        <v xml:space="preserve"> </v>
      </c>
      <c r="Q98" s="26" t="s">
        <v>52</v>
      </c>
    </row>
    <row r="99" spans="1:18" ht="17.25" hidden="1" customHeight="1">
      <c r="A99" s="89"/>
      <c r="B99" s="107"/>
      <c r="C99" s="109"/>
      <c r="D99" s="112"/>
      <c r="E99" s="116" t="str">
        <f>IF(ISERROR(VLOOKUP(4,[1]作成!$H$1268:$K$1322,3,FALSE))," ",VLOOKUP(4,[1]作成!$H$1268:$K$1322,3,FALSE))</f>
        <v xml:space="preserve"> </v>
      </c>
      <c r="F99" s="117"/>
      <c r="G99" s="27"/>
      <c r="H99" s="16"/>
      <c r="I99" s="28"/>
      <c r="J99" s="27"/>
      <c r="K99" s="16"/>
      <c r="L99" s="28"/>
      <c r="M99" s="27"/>
      <c r="N99" s="16"/>
      <c r="O99" s="28"/>
      <c r="P99" s="25" t="str">
        <f>IF([1]計算!X29=0," ",[1]計算!X29)</f>
        <v xml:space="preserve"> </v>
      </c>
      <c r="Q99" s="29" t="s">
        <v>62</v>
      </c>
    </row>
    <row r="100" spans="1:18" ht="17.25" hidden="1" customHeight="1">
      <c r="A100" s="89"/>
      <c r="B100" s="107"/>
      <c r="C100" s="109"/>
      <c r="D100" s="112"/>
      <c r="E100" s="116" t="str">
        <f>IF(ISERROR(VLOOKUP(5,[1]作成!$H$1268:$K$1322,3,FALSE))," ",VLOOKUP(5,[1]作成!$H$1268:$K$1322,3,FALSE))</f>
        <v xml:space="preserve"> </v>
      </c>
      <c r="F100" s="117"/>
      <c r="G100" s="27"/>
      <c r="H100" s="16"/>
      <c r="I100" s="28"/>
      <c r="J100" s="27"/>
      <c r="K100" s="16"/>
      <c r="L100" s="28"/>
      <c r="M100" s="27"/>
      <c r="N100" s="16"/>
      <c r="O100" s="28"/>
      <c r="P100" s="25" t="str">
        <f>IF([1]計算!Z29=0," ",[1]計算!Z29)</f>
        <v xml:space="preserve"> </v>
      </c>
      <c r="Q100" s="29" t="s">
        <v>62</v>
      </c>
    </row>
    <row r="101" spans="1:18" ht="17.25" hidden="1" customHeight="1">
      <c r="A101" s="90"/>
      <c r="B101" s="107"/>
      <c r="C101" s="110"/>
      <c r="D101" s="113"/>
      <c r="E101" s="31" t="str">
        <f>IF(ISERROR(VLOOKUP(6,[1]作成!$H$1268:$K$1322,3,FALSE))," ",VLOOKUP(6,[1]作成!$H$1268:$K$1322,3,FALSE))</f>
        <v xml:space="preserve"> </v>
      </c>
      <c r="F101" s="32" t="str">
        <f>IF(ISERROR(VLOOKUP(7,[1]作成!$H$1268:$K$1322,3,FALSE))," ",VLOOKUP(7,[1]作成!$H$1268:$K$1322,3,FALSE))</f>
        <v xml:space="preserve"> </v>
      </c>
      <c r="G101" s="33"/>
      <c r="H101" s="21"/>
      <c r="I101" s="34"/>
      <c r="J101" s="33"/>
      <c r="K101" s="21"/>
      <c r="L101" s="34"/>
      <c r="M101" s="33"/>
      <c r="N101" s="21"/>
      <c r="O101" s="34"/>
      <c r="P101" s="118" t="str">
        <f>IF([1]人数!I35=0," ",[1]人数!I35)</f>
        <v xml:space="preserve"> </v>
      </c>
      <c r="Q101" s="118"/>
    </row>
    <row r="102" spans="1:18" ht="17.25" hidden="1" customHeight="1">
      <c r="A102" s="88" t="str">
        <f>IF([1]人数!$F36=0," ",[1]人数!$F36)</f>
        <v xml:space="preserve"> </v>
      </c>
      <c r="B102" s="91" t="s">
        <v>79</v>
      </c>
      <c r="C102" s="108" t="str">
        <f>IF(ISERROR(VLOOKUP(1,[1]作成!$H$1323:$K$1377,3,FALSE))," ",VLOOKUP(1,[1]作成!$H$1323:$K$1377,3,FALSE))</f>
        <v xml:space="preserve"> </v>
      </c>
      <c r="D102" s="111" t="str">
        <f>IF(ISERROR(VLOOKUP(2,[1]作成!$H$1323:$K$1377,4,FALSE))," ",VLOOKUP(2,[1]作成!$H$1323:$K$1377,4,FALSE))</f>
        <v xml:space="preserve"> </v>
      </c>
      <c r="E102" s="114" t="str">
        <f>IF(ISERROR(VLOOKUP(3,[1]作成!$H$1323:$K$1377,3,FALSE))," ",VLOOKUP(3,[1]作成!$H$1323:$K$1377,3,FALSE))</f>
        <v xml:space="preserve"> </v>
      </c>
      <c r="F102" s="115"/>
      <c r="G102" s="39"/>
      <c r="H102" s="19"/>
      <c r="I102" s="30"/>
      <c r="J102" s="39"/>
      <c r="K102" s="19"/>
      <c r="L102" s="30"/>
      <c r="M102" s="39"/>
      <c r="N102" s="19"/>
      <c r="O102" s="30"/>
      <c r="P102" s="25" t="str">
        <f>IF([1]計算!U30=0," ",[1]計算!U30)</f>
        <v xml:space="preserve"> </v>
      </c>
      <c r="Q102" s="26" t="s">
        <v>140</v>
      </c>
    </row>
    <row r="103" spans="1:18" ht="17.25" hidden="1" customHeight="1">
      <c r="A103" s="89"/>
      <c r="B103" s="92"/>
      <c r="C103" s="109"/>
      <c r="D103" s="112"/>
      <c r="E103" s="116" t="str">
        <f>IF(ISERROR(VLOOKUP(4,[1]作成!$H$1323:$K$1377,3,FALSE))," ",VLOOKUP(4,[1]作成!$H$1323:$K$1377,3,FALSE))</f>
        <v xml:space="preserve"> </v>
      </c>
      <c r="F103" s="117"/>
      <c r="G103" s="39"/>
      <c r="H103" s="19"/>
      <c r="I103" s="30"/>
      <c r="J103" s="39"/>
      <c r="K103" s="19"/>
      <c r="L103" s="30"/>
      <c r="M103" s="39"/>
      <c r="N103" s="19"/>
      <c r="O103" s="30"/>
      <c r="P103" s="25" t="str">
        <f>IF([1]計算!X30=0," ",[1]計算!X30)</f>
        <v xml:space="preserve"> </v>
      </c>
      <c r="Q103" s="29" t="s">
        <v>138</v>
      </c>
    </row>
    <row r="104" spans="1:18" ht="17.25" hidden="1" customHeight="1">
      <c r="A104" s="89"/>
      <c r="B104" s="92"/>
      <c r="C104" s="109"/>
      <c r="D104" s="112"/>
      <c r="E104" s="116" t="str">
        <f>IF(ISERROR(VLOOKUP(5,[1]作成!$H$1323:$K$1377,3,FALSE))," ",VLOOKUP(5,[1]作成!$H$1323:$K$1377,3,FALSE))</f>
        <v xml:space="preserve"> </v>
      </c>
      <c r="F104" s="117"/>
      <c r="G104" s="39"/>
      <c r="H104" s="19"/>
      <c r="I104" s="30"/>
      <c r="J104" s="39"/>
      <c r="K104" s="19"/>
      <c r="L104" s="30"/>
      <c r="M104" s="39"/>
      <c r="N104" s="19"/>
      <c r="O104" s="30"/>
      <c r="P104" s="25" t="str">
        <f>IF([1]計算!Z30=0," ",[1]計算!Z30)</f>
        <v xml:space="preserve"> </v>
      </c>
      <c r="Q104" s="29" t="s">
        <v>138</v>
      </c>
    </row>
    <row r="105" spans="1:18" ht="17.25" hidden="1" customHeight="1">
      <c r="A105" s="90"/>
      <c r="B105" s="93"/>
      <c r="C105" s="110"/>
      <c r="D105" s="113"/>
      <c r="E105" s="31" t="str">
        <f>IF(ISERROR(VLOOKUP(6,[1]作成!$H$1323:$K$1377,3,FALSE))," ",VLOOKUP(6,[1]作成!$H$1323:$K$1377,3,FALSE))</f>
        <v xml:space="preserve"> </v>
      </c>
      <c r="F105" s="32" t="str">
        <f>IF(ISERROR(VLOOKUP(7,[1]作成!$H$1323:$K$1377,3,FALSE))," ",VLOOKUP(7,[1]作成!$H$1323:$K$1377,3,FALSE))</f>
        <v xml:space="preserve"> </v>
      </c>
      <c r="G105" s="40"/>
      <c r="H105" s="22"/>
      <c r="I105" s="35"/>
      <c r="J105" s="40"/>
      <c r="K105" s="22"/>
      <c r="L105" s="35"/>
      <c r="M105" s="40"/>
      <c r="N105" s="22"/>
      <c r="O105" s="35"/>
      <c r="P105" s="118" t="str">
        <f>IF([1]人数!I36=0," ",[1]人数!I36)</f>
        <v xml:space="preserve"> </v>
      </c>
      <c r="Q105" s="118"/>
    </row>
    <row r="106" spans="1:18" ht="17.25" hidden="1" customHeight="1">
      <c r="A106" s="88" t="str">
        <f>IF([1]人数!$F37=0," ",[1]人数!$F37)</f>
        <v xml:space="preserve"> </v>
      </c>
      <c r="B106" s="91" t="s">
        <v>19</v>
      </c>
      <c r="C106" s="108" t="str">
        <f>IF(ISERROR(VLOOKUP(1,[1]作成!$H$1378:$K$1432,3,FALSE))," ",VLOOKUP(1,[1]作成!$H$1378:$K$1432,3,FALSE))</f>
        <v xml:space="preserve"> </v>
      </c>
      <c r="D106" s="111" t="str">
        <f>IF(ISERROR(VLOOKUP(2,[1]作成!$H$1378:$K$1432,4,FALSE))," ",VLOOKUP(2,[1]作成!$H$1378:$K$1432,4,FALSE))</f>
        <v xml:space="preserve"> </v>
      </c>
      <c r="E106" s="114" t="str">
        <f>IF(ISERROR(VLOOKUP(3,[1]作成!$H$1378:$K$1432,3,FALSE))," ",VLOOKUP(3,[1]作成!$H$1378:$K$1432,3,FALSE))</f>
        <v xml:space="preserve"> </v>
      </c>
      <c r="F106" s="115"/>
      <c r="G106" s="41"/>
      <c r="H106" s="42"/>
      <c r="I106" s="37"/>
      <c r="J106" s="41"/>
      <c r="K106" s="42"/>
      <c r="L106" s="37"/>
      <c r="M106" s="41"/>
      <c r="N106" s="42"/>
      <c r="O106" s="37"/>
      <c r="P106" s="25" t="str">
        <f>IF([1]計算!U31=0," ",[1]計算!U31)</f>
        <v xml:space="preserve"> </v>
      </c>
      <c r="Q106" s="26" t="s">
        <v>133</v>
      </c>
    </row>
    <row r="107" spans="1:18" ht="17.25" hidden="1" customHeight="1">
      <c r="A107" s="89"/>
      <c r="B107" s="92"/>
      <c r="C107" s="109"/>
      <c r="D107" s="112"/>
      <c r="E107" s="116" t="str">
        <f>IF(ISERROR(VLOOKUP(4,[1]作成!$H$1378:$K$1432,3,FALSE))," ",VLOOKUP(4,[1]作成!$H$1378:$K$1432,3,FALSE))</f>
        <v xml:space="preserve"> </v>
      </c>
      <c r="F107" s="117"/>
      <c r="G107" s="39"/>
      <c r="H107" s="19"/>
      <c r="I107" s="30"/>
      <c r="J107" s="39"/>
      <c r="K107" s="19"/>
      <c r="L107" s="30"/>
      <c r="M107" s="39"/>
      <c r="N107" s="19"/>
      <c r="O107" s="30"/>
      <c r="P107" s="25" t="str">
        <f>IF([1]計算!X31=0," ",[1]計算!X31)</f>
        <v xml:space="preserve"> </v>
      </c>
      <c r="Q107" s="29" t="s">
        <v>131</v>
      </c>
    </row>
    <row r="108" spans="1:18" ht="17.25" hidden="1" customHeight="1">
      <c r="A108" s="89"/>
      <c r="B108" s="92"/>
      <c r="C108" s="109"/>
      <c r="D108" s="112"/>
      <c r="E108" s="116" t="str">
        <f>IF(ISERROR(VLOOKUP(5,[1]作成!$H$1378:$K$1432,3,FALSE))," ",VLOOKUP(5,[1]作成!$H$1378:$K$1432,3,FALSE))</f>
        <v xml:space="preserve"> </v>
      </c>
      <c r="F108" s="117"/>
      <c r="G108" s="39"/>
      <c r="H108" s="19"/>
      <c r="I108" s="30"/>
      <c r="J108" s="39"/>
      <c r="K108" s="19"/>
      <c r="L108" s="30"/>
      <c r="M108" s="39"/>
      <c r="N108" s="19"/>
      <c r="O108" s="30"/>
      <c r="P108" s="25" t="str">
        <f>IF([1]計算!Z31=0," ",[1]計算!Z31)</f>
        <v xml:space="preserve"> </v>
      </c>
      <c r="Q108" s="29" t="s">
        <v>131</v>
      </c>
    </row>
    <row r="109" spans="1:18" ht="17.25" hidden="1" customHeight="1">
      <c r="A109" s="90"/>
      <c r="B109" s="93"/>
      <c r="C109" s="110"/>
      <c r="D109" s="113"/>
      <c r="E109" s="31" t="str">
        <f>IF(ISERROR(VLOOKUP(6,[1]作成!$H$1378:$K$1432,3,FALSE))," ",VLOOKUP(6,[1]作成!$H$1378:$K$1432,3,FALSE))</f>
        <v xml:space="preserve"> </v>
      </c>
      <c r="F109" s="32" t="str">
        <f>IF(ISERROR(VLOOKUP(7,[1]作成!$H$1378:$K$1432,3,FALSE))," ",VLOOKUP(7,[1]作成!$H$1378:$K$1432,3,FALSE))</f>
        <v xml:space="preserve"> </v>
      </c>
      <c r="G109" s="40"/>
      <c r="H109" s="22"/>
      <c r="I109" s="35"/>
      <c r="J109" s="40"/>
      <c r="K109" s="22"/>
      <c r="L109" s="35"/>
      <c r="M109" s="40"/>
      <c r="N109" s="22"/>
      <c r="O109" s="35"/>
      <c r="P109" s="118" t="str">
        <f>IF([1]人数!I37=0," ",[1]人数!I37)</f>
        <v xml:space="preserve"> </v>
      </c>
      <c r="Q109" s="118"/>
    </row>
    <row r="110" spans="1:18" ht="15.95" customHeight="1">
      <c r="A110" s="9"/>
      <c r="B110" s="9" t="s">
        <v>141</v>
      </c>
      <c r="C110" s="43"/>
      <c r="D110" s="9"/>
      <c r="E110" s="9"/>
      <c r="F110" s="9"/>
      <c r="P110" s="9"/>
      <c r="Q110" s="9"/>
      <c r="R110" s="9" t="s">
        <v>21</v>
      </c>
    </row>
    <row r="111" spans="1:18" ht="15.95" customHeight="1">
      <c r="A111" s="9"/>
      <c r="B111" s="9" t="s">
        <v>142</v>
      </c>
      <c r="C111" s="43"/>
      <c r="D111" s="9"/>
      <c r="E111" s="9"/>
      <c r="F111" s="9"/>
      <c r="L111" s="8" t="s">
        <v>143</v>
      </c>
      <c r="M111" s="8"/>
      <c r="N111" s="8"/>
      <c r="P111" s="9"/>
      <c r="Q111" s="9"/>
      <c r="R111" s="9" t="s">
        <v>21</v>
      </c>
    </row>
    <row r="112" spans="1:18" ht="15.95" customHeight="1">
      <c r="A112" s="9"/>
      <c r="B112" s="9" t="s">
        <v>144</v>
      </c>
      <c r="C112" s="43"/>
      <c r="D112" s="9"/>
      <c r="E112" s="9"/>
      <c r="F112" s="9"/>
      <c r="P112" s="9"/>
      <c r="Q112" s="9"/>
      <c r="R112" s="9" t="s">
        <v>21</v>
      </c>
    </row>
    <row r="113" spans="1:18" ht="15.95" customHeight="1">
      <c r="A113" s="9"/>
      <c r="B113" s="9"/>
      <c r="C113" s="43"/>
      <c r="D113" s="9"/>
      <c r="E113" s="9"/>
      <c r="F113" s="9"/>
      <c r="P113" s="9"/>
      <c r="Q113" s="9"/>
      <c r="R113" s="9" t="s">
        <v>53</v>
      </c>
    </row>
    <row r="114" spans="1:18" ht="15.95" customHeight="1">
      <c r="A114" s="9"/>
      <c r="B114" s="9"/>
      <c r="C114" s="43"/>
      <c r="D114" s="9"/>
      <c r="E114" s="9"/>
      <c r="F114" s="9"/>
      <c r="P114" s="9"/>
      <c r="Q114" s="9"/>
      <c r="R114" s="9" t="s">
        <v>126</v>
      </c>
    </row>
    <row r="115" spans="1:18" ht="15.95" customHeight="1">
      <c r="A115" s="9"/>
      <c r="B115" s="9"/>
      <c r="C115" s="43"/>
      <c r="D115" s="9"/>
      <c r="E115" s="9"/>
      <c r="F115" s="9"/>
      <c r="P115" s="9"/>
      <c r="Q115" s="9"/>
      <c r="R115" s="9" t="s">
        <v>21</v>
      </c>
    </row>
    <row r="116" spans="1:18" ht="15.95" customHeight="1">
      <c r="A116" s="9"/>
      <c r="B116" s="9"/>
      <c r="C116" s="44"/>
      <c r="D116" s="9"/>
      <c r="E116" s="9"/>
      <c r="F116" s="9"/>
      <c r="P116" s="9"/>
      <c r="Q116" s="9"/>
      <c r="R116" s="9" t="s">
        <v>84</v>
      </c>
    </row>
    <row r="117" spans="1:18" ht="15.95" customHeight="1">
      <c r="A117" s="9"/>
      <c r="B117" s="9"/>
      <c r="C117" s="44"/>
      <c r="D117" s="9"/>
      <c r="E117" s="9"/>
      <c r="F117" s="9"/>
      <c r="P117" s="9"/>
      <c r="Q117" s="9"/>
      <c r="R117" s="9" t="s">
        <v>21</v>
      </c>
    </row>
    <row r="118" spans="1:18" ht="15.95" customHeight="1">
      <c r="A118" s="9"/>
      <c r="B118" s="9"/>
      <c r="C118" s="44"/>
      <c r="D118" s="9"/>
      <c r="E118" s="9"/>
      <c r="F118" s="9"/>
      <c r="P118" s="9"/>
      <c r="Q118" s="9"/>
      <c r="R118" s="9" t="s">
        <v>21</v>
      </c>
    </row>
    <row r="119" spans="1:18" ht="15.95" customHeight="1">
      <c r="A119" s="9"/>
      <c r="B119" s="9"/>
      <c r="C119" s="44"/>
      <c r="D119" s="9"/>
      <c r="E119" s="9"/>
      <c r="F119" s="9"/>
      <c r="P119" s="9"/>
      <c r="Q119" s="9"/>
      <c r="R119" s="9" t="s">
        <v>84</v>
      </c>
    </row>
    <row r="120" spans="1:18" ht="15.95" customHeight="1">
      <c r="A120" s="9"/>
      <c r="B120" s="9"/>
      <c r="C120" s="44"/>
      <c r="D120" s="9"/>
      <c r="E120" s="9"/>
      <c r="F120" s="9"/>
      <c r="P120" s="9"/>
      <c r="Q120" s="9"/>
      <c r="R120" s="9" t="s">
        <v>21</v>
      </c>
    </row>
    <row r="121" spans="1:18" ht="15.95" customHeight="1">
      <c r="A121" s="9"/>
      <c r="B121" s="9"/>
      <c r="C121" s="44"/>
      <c r="D121" s="9"/>
      <c r="E121" s="9"/>
      <c r="F121" s="9"/>
      <c r="P121" s="9"/>
      <c r="Q121" s="9"/>
      <c r="R121" s="9" t="s">
        <v>21</v>
      </c>
    </row>
    <row r="122" spans="1:18" ht="15.95" customHeight="1">
      <c r="A122" s="9"/>
      <c r="B122" s="9"/>
      <c r="C122" s="44"/>
      <c r="D122" s="9"/>
      <c r="E122" s="9"/>
      <c r="F122" s="9"/>
      <c r="P122" s="9"/>
      <c r="Q122" s="9"/>
      <c r="R122" s="9" t="s">
        <v>21</v>
      </c>
    </row>
    <row r="123" spans="1:18" ht="15.95" customHeight="1">
      <c r="A123" s="9"/>
      <c r="B123" s="9"/>
      <c r="C123" s="44"/>
      <c r="D123" s="9"/>
      <c r="E123" s="9"/>
      <c r="F123" s="9"/>
      <c r="P123" s="9"/>
      <c r="Q123" s="9"/>
      <c r="R123" s="9" t="s">
        <v>126</v>
      </c>
    </row>
    <row r="124" spans="1:18" ht="15.95" customHeight="1">
      <c r="A124" s="9"/>
      <c r="B124" s="9"/>
      <c r="C124" s="43"/>
      <c r="D124" s="9"/>
      <c r="E124" s="9"/>
      <c r="F124" s="9"/>
      <c r="P124" s="9"/>
      <c r="Q124" s="9"/>
      <c r="R124" s="9" t="s">
        <v>21</v>
      </c>
    </row>
    <row r="125" spans="1:18" ht="15.95" customHeight="1">
      <c r="A125" s="9"/>
      <c r="B125" s="9"/>
      <c r="C125" s="43"/>
      <c r="D125" s="9"/>
      <c r="E125" s="9"/>
      <c r="F125" s="9"/>
      <c r="P125" s="9"/>
      <c r="Q125" s="9"/>
      <c r="R125" s="9" t="s">
        <v>21</v>
      </c>
    </row>
    <row r="126" spans="1:18" ht="15.95" customHeight="1">
      <c r="A126" s="9"/>
      <c r="B126" s="9"/>
      <c r="C126" s="43"/>
      <c r="D126" s="9"/>
      <c r="E126" s="9"/>
      <c r="F126" s="9"/>
      <c r="P126" s="9"/>
      <c r="Q126" s="9"/>
      <c r="R126" s="9" t="s">
        <v>84</v>
      </c>
    </row>
    <row r="127" spans="1:18" ht="15.95" customHeight="1">
      <c r="A127" s="9"/>
      <c r="B127" s="9"/>
      <c r="C127" s="43"/>
      <c r="D127" s="9"/>
      <c r="E127" s="9"/>
      <c r="F127" s="9"/>
      <c r="P127" s="9"/>
      <c r="Q127" s="9"/>
      <c r="R127" s="9" t="s">
        <v>21</v>
      </c>
    </row>
    <row r="128" spans="1:18" ht="15.95" customHeight="1">
      <c r="A128" s="9"/>
      <c r="B128" s="9"/>
      <c r="C128" s="43"/>
      <c r="D128" s="9"/>
      <c r="E128" s="9"/>
      <c r="F128" s="9"/>
      <c r="P128" s="9"/>
      <c r="Q128" s="9"/>
      <c r="R128" s="9" t="s">
        <v>21</v>
      </c>
    </row>
    <row r="129" spans="1:18" ht="15.95" customHeight="1">
      <c r="A129" s="9"/>
      <c r="B129" s="9"/>
      <c r="C129" s="43"/>
      <c r="D129" s="9"/>
      <c r="E129" s="9"/>
      <c r="F129" s="9"/>
      <c r="P129" s="9"/>
      <c r="Q129" s="9"/>
      <c r="R129" s="9" t="s">
        <v>21</v>
      </c>
    </row>
    <row r="130" spans="1:18" ht="15.95" customHeight="1">
      <c r="A130" s="9"/>
      <c r="B130" s="9"/>
      <c r="C130" s="43"/>
      <c r="D130" s="9"/>
      <c r="E130" s="9"/>
      <c r="F130" s="9"/>
      <c r="P130" s="9"/>
      <c r="Q130" s="9"/>
      <c r="R130" s="9" t="s">
        <v>53</v>
      </c>
    </row>
    <row r="131" spans="1:18" ht="15.95" hidden="1" customHeight="1">
      <c r="A131" s="9"/>
      <c r="B131" s="9"/>
      <c r="C131" s="43"/>
      <c r="D131" s="9"/>
      <c r="E131" s="9"/>
      <c r="F131" s="9"/>
      <c r="P131" s="9"/>
      <c r="Q131" s="9"/>
    </row>
    <row r="132" spans="1:18"/>
    <row r="133" spans="1:18"/>
  </sheetData>
  <sheetProtection autoFilter="0"/>
  <autoFilter ref="R1:R131">
    <filterColumn colId="0">
      <customFilters>
        <customFilter operator="notEqual" val=" "/>
      </customFilters>
    </filterColumn>
  </autoFilter>
  <mergeCells count="225">
    <mergeCell ref="A2:A5"/>
    <mergeCell ref="B2:B5"/>
    <mergeCell ref="C2:F3"/>
    <mergeCell ref="G2:I3"/>
    <mergeCell ref="J2:L3"/>
    <mergeCell ref="M2:O3"/>
    <mergeCell ref="P2:Q2"/>
    <mergeCell ref="P3:Q3"/>
    <mergeCell ref="C4:C5"/>
    <mergeCell ref="D4:D5"/>
    <mergeCell ref="E4:F5"/>
    <mergeCell ref="G4:I5"/>
    <mergeCell ref="J4:L5"/>
    <mergeCell ref="M4:O5"/>
    <mergeCell ref="P4:Q4"/>
    <mergeCell ref="P5:Q5"/>
    <mergeCell ref="A6:A9"/>
    <mergeCell ref="B6:B9"/>
    <mergeCell ref="C6:C9"/>
    <mergeCell ref="D6:D9"/>
    <mergeCell ref="E6:F6"/>
    <mergeCell ref="S6:S17"/>
    <mergeCell ref="E7:F7"/>
    <mergeCell ref="E8:F8"/>
    <mergeCell ref="P9:Q9"/>
    <mergeCell ref="A10:A13"/>
    <mergeCell ref="P13:Q13"/>
    <mergeCell ref="A14:A17"/>
    <mergeCell ref="B14:B17"/>
    <mergeCell ref="C14:C17"/>
    <mergeCell ref="D14:D17"/>
    <mergeCell ref="E14:F14"/>
    <mergeCell ref="E15:F15"/>
    <mergeCell ref="E16:F16"/>
    <mergeCell ref="P17:Q17"/>
    <mergeCell ref="B10:B13"/>
    <mergeCell ref="C10:C13"/>
    <mergeCell ref="D10:D13"/>
    <mergeCell ref="E10:F10"/>
    <mergeCell ref="E11:F11"/>
    <mergeCell ref="E12:F12"/>
    <mergeCell ref="P21:Q21"/>
    <mergeCell ref="A22:A25"/>
    <mergeCell ref="B22:B25"/>
    <mergeCell ref="C22:C25"/>
    <mergeCell ref="D22:D25"/>
    <mergeCell ref="E22:F22"/>
    <mergeCell ref="E23:F23"/>
    <mergeCell ref="E24:F24"/>
    <mergeCell ref="P25:Q25"/>
    <mergeCell ref="A18:A21"/>
    <mergeCell ref="B18:B21"/>
    <mergeCell ref="C18:C21"/>
    <mergeCell ref="D18:D21"/>
    <mergeCell ref="E18:F18"/>
    <mergeCell ref="E19:F19"/>
    <mergeCell ref="E20:F20"/>
    <mergeCell ref="P29:Q29"/>
    <mergeCell ref="A30:A33"/>
    <mergeCell ref="B30:B33"/>
    <mergeCell ref="C30:C33"/>
    <mergeCell ref="D30:D33"/>
    <mergeCell ref="E30:F30"/>
    <mergeCell ref="E31:F31"/>
    <mergeCell ref="E32:F32"/>
    <mergeCell ref="P33:Q33"/>
    <mergeCell ref="A26:A29"/>
    <mergeCell ref="B26:B29"/>
    <mergeCell ref="C26:C29"/>
    <mergeCell ref="D26:D29"/>
    <mergeCell ref="E26:F26"/>
    <mergeCell ref="E27:F27"/>
    <mergeCell ref="E28:F28"/>
    <mergeCell ref="P37:Q37"/>
    <mergeCell ref="A38:A41"/>
    <mergeCell ref="B38:B41"/>
    <mergeCell ref="C38:C41"/>
    <mergeCell ref="D38:D41"/>
    <mergeCell ref="E38:F38"/>
    <mergeCell ref="E39:F39"/>
    <mergeCell ref="E40:F40"/>
    <mergeCell ref="P41:Q41"/>
    <mergeCell ref="A34:A37"/>
    <mergeCell ref="B34:B37"/>
    <mergeCell ref="C34:C37"/>
    <mergeCell ref="D34:D37"/>
    <mergeCell ref="E34:F34"/>
    <mergeCell ref="E35:F35"/>
    <mergeCell ref="E36:F36"/>
    <mergeCell ref="P45:Q45"/>
    <mergeCell ref="A46:A49"/>
    <mergeCell ref="B46:B49"/>
    <mergeCell ref="C46:C49"/>
    <mergeCell ref="D46:D49"/>
    <mergeCell ref="E46:F46"/>
    <mergeCell ref="E47:F47"/>
    <mergeCell ref="E48:F48"/>
    <mergeCell ref="P49:Q49"/>
    <mergeCell ref="A42:A45"/>
    <mergeCell ref="B42:B45"/>
    <mergeCell ref="C42:C45"/>
    <mergeCell ref="D42:D45"/>
    <mergeCell ref="E42:F42"/>
    <mergeCell ref="E43:F43"/>
    <mergeCell ref="E44:F44"/>
    <mergeCell ref="P53:Q53"/>
    <mergeCell ref="A54:A57"/>
    <mergeCell ref="B54:B57"/>
    <mergeCell ref="C54:C57"/>
    <mergeCell ref="D54:D57"/>
    <mergeCell ref="E54:F54"/>
    <mergeCell ref="E55:F55"/>
    <mergeCell ref="E56:F56"/>
    <mergeCell ref="P57:Q57"/>
    <mergeCell ref="A50:A53"/>
    <mergeCell ref="B50:B53"/>
    <mergeCell ref="C50:C53"/>
    <mergeCell ref="D50:D53"/>
    <mergeCell ref="E50:F50"/>
    <mergeCell ref="E51:F51"/>
    <mergeCell ref="E52:F52"/>
    <mergeCell ref="P61:Q61"/>
    <mergeCell ref="A62:A65"/>
    <mergeCell ref="B62:B65"/>
    <mergeCell ref="C62:C65"/>
    <mergeCell ref="D62:D65"/>
    <mergeCell ref="E62:F62"/>
    <mergeCell ref="E63:F63"/>
    <mergeCell ref="E64:F64"/>
    <mergeCell ref="P65:Q65"/>
    <mergeCell ref="A58:A61"/>
    <mergeCell ref="B58:B61"/>
    <mergeCell ref="C58:C61"/>
    <mergeCell ref="D58:D61"/>
    <mergeCell ref="E58:F58"/>
    <mergeCell ref="E59:F59"/>
    <mergeCell ref="E60:F60"/>
    <mergeCell ref="P69:Q69"/>
    <mergeCell ref="A70:A73"/>
    <mergeCell ref="B70:B73"/>
    <mergeCell ref="C70:C73"/>
    <mergeCell ref="D70:D73"/>
    <mergeCell ref="E70:F70"/>
    <mergeCell ref="E71:F71"/>
    <mergeCell ref="E72:F72"/>
    <mergeCell ref="P73:Q73"/>
    <mergeCell ref="A66:A69"/>
    <mergeCell ref="B66:B69"/>
    <mergeCell ref="C66:C69"/>
    <mergeCell ref="D66:D69"/>
    <mergeCell ref="E66:F66"/>
    <mergeCell ref="E67:F67"/>
    <mergeCell ref="E68:F68"/>
    <mergeCell ref="P77:Q77"/>
    <mergeCell ref="A78:A81"/>
    <mergeCell ref="B78:B81"/>
    <mergeCell ref="C78:C81"/>
    <mergeCell ref="D78:D81"/>
    <mergeCell ref="E78:F78"/>
    <mergeCell ref="E79:F79"/>
    <mergeCell ref="E80:F80"/>
    <mergeCell ref="P81:Q81"/>
    <mergeCell ref="A74:A77"/>
    <mergeCell ref="B74:B77"/>
    <mergeCell ref="C74:C77"/>
    <mergeCell ref="D74:D77"/>
    <mergeCell ref="E74:F74"/>
    <mergeCell ref="E75:F75"/>
    <mergeCell ref="E76:F76"/>
    <mergeCell ref="P85:Q85"/>
    <mergeCell ref="A86:A89"/>
    <mergeCell ref="B86:B89"/>
    <mergeCell ref="C86:C89"/>
    <mergeCell ref="D86:D89"/>
    <mergeCell ref="E86:F86"/>
    <mergeCell ref="E87:F87"/>
    <mergeCell ref="E88:F88"/>
    <mergeCell ref="P89:Q89"/>
    <mergeCell ref="A82:A85"/>
    <mergeCell ref="B82:B85"/>
    <mergeCell ref="C82:C85"/>
    <mergeCell ref="D82:D85"/>
    <mergeCell ref="E82:F82"/>
    <mergeCell ref="E83:F83"/>
    <mergeCell ref="E84:F84"/>
    <mergeCell ref="P93:Q93"/>
    <mergeCell ref="A94:A97"/>
    <mergeCell ref="B94:B97"/>
    <mergeCell ref="C94:C97"/>
    <mergeCell ref="D94:D97"/>
    <mergeCell ref="E94:F94"/>
    <mergeCell ref="E95:F95"/>
    <mergeCell ref="E96:F96"/>
    <mergeCell ref="P97:Q97"/>
    <mergeCell ref="A90:A93"/>
    <mergeCell ref="B90:B93"/>
    <mergeCell ref="C90:C93"/>
    <mergeCell ref="D90:D93"/>
    <mergeCell ref="E90:F90"/>
    <mergeCell ref="E91:F91"/>
    <mergeCell ref="E92:F92"/>
    <mergeCell ref="P109:Q109"/>
    <mergeCell ref="A106:A109"/>
    <mergeCell ref="B106:B109"/>
    <mergeCell ref="C106:C109"/>
    <mergeCell ref="D106:D109"/>
    <mergeCell ref="E106:F106"/>
    <mergeCell ref="E107:F107"/>
    <mergeCell ref="E108:F108"/>
    <mergeCell ref="P101:Q101"/>
    <mergeCell ref="A102:A105"/>
    <mergeCell ref="B102:B105"/>
    <mergeCell ref="C102:C105"/>
    <mergeCell ref="D102:D105"/>
    <mergeCell ref="E102:F102"/>
    <mergeCell ref="E103:F103"/>
    <mergeCell ref="E104:F104"/>
    <mergeCell ref="P105:Q105"/>
    <mergeCell ref="A98:A101"/>
    <mergeCell ref="B98:B101"/>
    <mergeCell ref="C98:C101"/>
    <mergeCell ref="D98:D101"/>
    <mergeCell ref="E98:F98"/>
    <mergeCell ref="E99:F99"/>
    <mergeCell ref="E100:F100"/>
  </mergeCells>
  <phoneticPr fontId="3"/>
  <pageMargins left="0.70866141732283472" right="0.31496062992125984" top="0.55118110236220474" bottom="0.35433070866141736" header="0.31496062992125984" footer="0.31496062992125984"/>
  <pageSetup paperSize="9" scale="47"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菅原小、御園小</vt:lpstr>
      <vt:lpstr>館野小、野々市小</vt:lpstr>
      <vt:lpstr>富陽小</vt:lpstr>
      <vt:lpstr>'館野小、野々市小'!Print_Area</vt:lpstr>
      <vt:lpstr>'菅原小、御園小'!Print_Area</vt:lpstr>
      <vt:lpstr>富陽小!Print_Area</vt:lpstr>
    </vt:vector>
  </TitlesOfParts>
  <Company>野々市市教育委員会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寺岸智子</cp:lastModifiedBy>
  <cp:lastPrinted>2019-03-26T00:21:23Z</cp:lastPrinted>
  <dcterms:created xsi:type="dcterms:W3CDTF">2019-03-25T06:07:12Z</dcterms:created>
  <dcterms:modified xsi:type="dcterms:W3CDTF">2019-04-05T07:38:46Z</dcterms:modified>
</cp:coreProperties>
</file>