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160-161" sheetId="1" r:id="rId1"/>
    <sheet name="162-163" sheetId="2" r:id="rId2"/>
    <sheet name="164-165" sheetId="3" r:id="rId3"/>
    <sheet name="166-167" sheetId="4" r:id="rId4"/>
    <sheet name="168" sheetId="5" r:id="rId5"/>
    <sheet name="169" sheetId="6" r:id="rId6"/>
    <sheet name="170" sheetId="7" r:id="rId7"/>
    <sheet name="171" sheetId="8" r:id="rId8"/>
    <sheet name="172" sheetId="9" r:id="rId9"/>
    <sheet name="173" sheetId="10" r:id="rId10"/>
    <sheet name="174-175" sheetId="11" r:id="rId11"/>
  </sheets>
  <definedNames>
    <definedName name="_xlnm._FilterDatabase" localSheetId="5" hidden="1">'169'!$A$3:$H$47</definedName>
    <definedName name="_xlnm.Print_Area" localSheetId="0">'160-161'!$A$1:$BT$43</definedName>
    <definedName name="_xlnm.Print_Area" localSheetId="1">'162-163'!$A$1:$M$32</definedName>
    <definedName name="_xlnm.Print_Area" localSheetId="2">'164-165'!$A$1:$M$26</definedName>
    <definedName name="_xlnm.Print_Area" localSheetId="3">'166-167'!$A$1:$M$29</definedName>
    <definedName name="_xlnm.Print_Area" localSheetId="4">'168'!$A$1:$G$45</definedName>
    <definedName name="_xlnm.Print_Area" localSheetId="5">'169'!$A$1:$G$47</definedName>
    <definedName name="_xlnm.Print_Area" localSheetId="6">'170'!$A$1:$H$49</definedName>
    <definedName name="_xlnm.Print_Area" localSheetId="7">'171'!$A$1:$F$49</definedName>
    <definedName name="_xlnm.Print_Area" localSheetId="8">'172'!$A$1:$H$38</definedName>
    <definedName name="_xlnm.Print_Area" localSheetId="9">'173'!$A$1:$H$38</definedName>
    <definedName name="_xlnm.Print_Area" localSheetId="10">'174-175'!$A$1:$BO$33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11" l="1"/>
  <c r="BA16" i="11"/>
  <c r="AP16" i="11"/>
  <c r="BL13" i="11"/>
  <c r="BA13" i="11"/>
  <c r="AP13" i="11"/>
  <c r="BL12" i="11"/>
  <c r="AP12" i="11"/>
  <c r="AP7" i="11" s="1"/>
  <c r="BA11" i="11"/>
  <c r="AP11" i="11"/>
  <c r="BL10" i="11"/>
  <c r="BA10" i="11"/>
  <c r="AP10" i="11"/>
  <c r="BL9" i="11"/>
  <c r="BA9" i="11"/>
  <c r="AP9" i="11"/>
  <c r="BE7" i="11"/>
  <c r="BE18" i="11" s="1"/>
  <c r="H8" i="7"/>
  <c r="G8" i="7"/>
  <c r="F8" i="7"/>
  <c r="G7" i="6"/>
  <c r="F7" i="6"/>
  <c r="E7" i="6"/>
  <c r="G7" i="5"/>
  <c r="F7" i="5"/>
  <c r="E7" i="5"/>
  <c r="L14" i="4"/>
  <c r="L7" i="4" s="1"/>
  <c r="L7" i="3"/>
  <c r="L20" i="2"/>
  <c r="L7" i="2" s="1"/>
  <c r="BQ26" i="1"/>
  <c r="BQ25" i="1"/>
  <c r="BQ23" i="1"/>
  <c r="BQ22" i="1"/>
  <c r="BQ21" i="1"/>
  <c r="BQ20" i="1"/>
  <c r="BQ19" i="1"/>
  <c r="BI19" i="1"/>
  <c r="BQ15" i="1"/>
  <c r="BQ14" i="1"/>
  <c r="BQ12" i="1"/>
  <c r="BQ11" i="1"/>
  <c r="BQ10" i="1"/>
  <c r="BQ9" i="1"/>
  <c r="BQ8" i="1"/>
  <c r="BI8" i="1"/>
  <c r="M25" i="4" l="1"/>
  <c r="M21" i="4"/>
  <c r="M16" i="4"/>
  <c r="M13" i="4"/>
  <c r="M9" i="4"/>
  <c r="M22" i="4"/>
  <c r="M17" i="4"/>
  <c r="M24" i="4"/>
  <c r="M19" i="4"/>
  <c r="M15" i="4"/>
  <c r="M12" i="4"/>
  <c r="M8" i="4"/>
  <c r="M23" i="4"/>
  <c r="M18" i="4"/>
  <c r="M11" i="4"/>
  <c r="M10" i="4"/>
  <c r="M30" i="2"/>
  <c r="M26" i="2"/>
  <c r="M22" i="2"/>
  <c r="M19" i="2"/>
  <c r="M15" i="2"/>
  <c r="M11" i="2"/>
  <c r="M9" i="2"/>
  <c r="M27" i="2"/>
  <c r="M23" i="2"/>
  <c r="M8" i="2"/>
  <c r="M29" i="2"/>
  <c r="M25" i="2"/>
  <c r="M21" i="2"/>
  <c r="M18" i="2"/>
  <c r="M14" i="2"/>
  <c r="M10" i="2"/>
  <c r="M28" i="2"/>
  <c r="M24" i="2"/>
  <c r="M17" i="2"/>
  <c r="M13" i="2"/>
  <c r="M16" i="2"/>
  <c r="M12" i="2"/>
  <c r="BL11" i="11"/>
  <c r="M14" i="4" l="1"/>
  <c r="M20" i="2"/>
</calcChain>
</file>

<file path=xl/sharedStrings.xml><?xml version="1.0" encoding="utf-8"?>
<sst xmlns="http://schemas.openxmlformats.org/spreadsheetml/2006/main" count="633" uniqueCount="297">
  <si>
    <t>財　政</t>
    <rPh sb="0" eb="1">
      <t>ザイ</t>
    </rPh>
    <rPh sb="2" eb="3">
      <t>セイ</t>
    </rPh>
    <phoneticPr fontId="4"/>
  </si>
  <si>
    <t>17　財　　　政</t>
    <rPh sb="3" eb="4">
      <t>ザイ</t>
    </rPh>
    <rPh sb="7" eb="8">
      <t>セイ</t>
    </rPh>
    <phoneticPr fontId="4"/>
  </si>
  <si>
    <t>（１）各　会　計　別　</t>
    <phoneticPr fontId="4"/>
  </si>
  <si>
    <t>　決　算　額</t>
    <phoneticPr fontId="4"/>
  </si>
  <si>
    <t>（歳　　入）</t>
    <rPh sb="1" eb="2">
      <t>トシ</t>
    </rPh>
    <rPh sb="4" eb="5">
      <t>イ</t>
    </rPh>
    <phoneticPr fontId="4"/>
  </si>
  <si>
    <t>単位：円、％</t>
    <rPh sb="0" eb="2">
      <t>タンイ</t>
    </rPh>
    <rPh sb="3" eb="4">
      <t>エン</t>
    </rPh>
    <phoneticPr fontId="4"/>
  </si>
  <si>
    <t>区　　分</t>
    <rPh sb="0" eb="1">
      <t>ク</t>
    </rPh>
    <rPh sb="3" eb="4">
      <t>ブン</t>
    </rPh>
    <phoneticPr fontId="4"/>
  </si>
  <si>
    <t>平成25年度</t>
    <rPh sb="0" eb="2">
      <t>ヘイセイ</t>
    </rPh>
    <rPh sb="4" eb="6">
      <t>ネンド</t>
    </rPh>
    <phoneticPr fontId="4"/>
  </si>
  <si>
    <t>対前年比</t>
    <rPh sb="0" eb="1">
      <t>タイ</t>
    </rPh>
    <rPh sb="1" eb="4">
      <t>ゼンネンヒ</t>
    </rPh>
    <phoneticPr fontId="4"/>
  </si>
  <si>
    <t>総　　　額</t>
    <rPh sb="0" eb="1">
      <t>フサ</t>
    </rPh>
    <rPh sb="4" eb="5">
      <t>ガク</t>
    </rPh>
    <phoneticPr fontId="4"/>
  </si>
  <si>
    <t>一般会計</t>
    <rPh sb="0" eb="2">
      <t>イッパン</t>
    </rPh>
    <rPh sb="2" eb="4">
      <t>カイケイ</t>
    </rPh>
    <phoneticPr fontId="4"/>
  </si>
  <si>
    <t>国民健康保険特別会計</t>
    <rPh sb="0" eb="2">
      <t>コクミン</t>
    </rPh>
    <rPh sb="2" eb="4">
      <t>ケンコウ</t>
    </rPh>
    <rPh sb="4" eb="6">
      <t>ホケン</t>
    </rPh>
    <rPh sb="6" eb="8">
      <t>トクベツ</t>
    </rPh>
    <rPh sb="8" eb="10">
      <t>カイケイ</t>
    </rPh>
    <phoneticPr fontId="4"/>
  </si>
  <si>
    <t>後期高齢者医療特別会計</t>
    <rPh sb="0" eb="2">
      <t>コウキ</t>
    </rPh>
    <rPh sb="2" eb="5">
      <t>コウレイシャ</t>
    </rPh>
    <rPh sb="5" eb="7">
      <t>イリョウ</t>
    </rPh>
    <rPh sb="7" eb="9">
      <t>トクベツ</t>
    </rPh>
    <rPh sb="9" eb="11">
      <t>カイケイ</t>
    </rPh>
    <phoneticPr fontId="4"/>
  </si>
  <si>
    <t>介護保険特別会計</t>
    <rPh sb="0" eb="2">
      <t>カイゴ</t>
    </rPh>
    <rPh sb="2" eb="4">
      <t>ホケン</t>
    </rPh>
    <rPh sb="4" eb="6">
      <t>トクベツ</t>
    </rPh>
    <rPh sb="6" eb="8">
      <t>カイケイ</t>
    </rPh>
    <phoneticPr fontId="4"/>
  </si>
  <si>
    <t>下水道事業特別会計</t>
    <rPh sb="0" eb="3">
      <t>ゲスイドウ</t>
    </rPh>
    <rPh sb="3" eb="5">
      <t>ジギョウ</t>
    </rPh>
    <rPh sb="5" eb="7">
      <t>トクベツ</t>
    </rPh>
    <rPh sb="7" eb="9">
      <t>カイケイ</t>
    </rPh>
    <phoneticPr fontId="4"/>
  </si>
  <si>
    <t>－</t>
    <phoneticPr fontId="12"/>
  </si>
  <si>
    <t>皆減</t>
    <rPh sb="0" eb="2">
      <t>カイゲン</t>
    </rPh>
    <phoneticPr fontId="4"/>
  </si>
  <si>
    <t>－</t>
    <phoneticPr fontId="12"/>
  </si>
  <si>
    <t>－</t>
  </si>
  <si>
    <t>水道事業会計</t>
    <rPh sb="0" eb="2">
      <t>スイドウ</t>
    </rPh>
    <rPh sb="2" eb="4">
      <t>ジギョウ</t>
    </rPh>
    <rPh sb="4" eb="6">
      <t>カイケイ</t>
    </rPh>
    <phoneticPr fontId="4"/>
  </si>
  <si>
    <t>公共下水道事業会計</t>
    <rPh sb="0" eb="2">
      <t>コウキョウ</t>
    </rPh>
    <rPh sb="2" eb="5">
      <t>ゲスイドウ</t>
    </rPh>
    <rPh sb="5" eb="7">
      <t>ジギョウ</t>
    </rPh>
    <rPh sb="7" eb="9">
      <t>カイケイ</t>
    </rPh>
    <phoneticPr fontId="4"/>
  </si>
  <si>
    <t>皆増</t>
    <rPh sb="0" eb="1">
      <t>カイ</t>
    </rPh>
    <rPh sb="1" eb="2">
      <t>ゾウ</t>
    </rPh>
    <phoneticPr fontId="4"/>
  </si>
  <si>
    <t>（歳　　出）</t>
    <rPh sb="1" eb="2">
      <t>トシ</t>
    </rPh>
    <rPh sb="4" eb="5">
      <t>デ</t>
    </rPh>
    <phoneticPr fontId="4"/>
  </si>
  <si>
    <t>区　　分　</t>
    <rPh sb="0" eb="1">
      <t>ク</t>
    </rPh>
    <rPh sb="3" eb="4">
      <t>ブン</t>
    </rPh>
    <phoneticPr fontId="4"/>
  </si>
  <si>
    <t>資料：財政課、上下水道課</t>
    <rPh sb="0" eb="2">
      <t>シリョウ</t>
    </rPh>
    <rPh sb="3" eb="5">
      <t>ザイセイ</t>
    </rPh>
    <rPh sb="5" eb="6">
      <t>カ</t>
    </rPh>
    <rPh sb="7" eb="9">
      <t>ジョウゲ</t>
    </rPh>
    <rPh sb="9" eb="11">
      <t>スイドウ</t>
    </rPh>
    <rPh sb="11" eb="12">
      <t>カ</t>
    </rPh>
    <phoneticPr fontId="4"/>
  </si>
  <si>
    <t>（２）財　政　力　</t>
    <phoneticPr fontId="4"/>
  </si>
  <si>
    <t>　の　状　況</t>
    <phoneticPr fontId="4"/>
  </si>
  <si>
    <t>単位：千円、％</t>
    <rPh sb="0" eb="2">
      <t>タンイ</t>
    </rPh>
    <rPh sb="3" eb="5">
      <t>センエン</t>
    </rPh>
    <phoneticPr fontId="4"/>
  </si>
  <si>
    <t>年　度</t>
    <rPh sb="0" eb="1">
      <t>トシ</t>
    </rPh>
    <rPh sb="2" eb="3">
      <t>ド</t>
    </rPh>
    <phoneticPr fontId="4"/>
  </si>
  <si>
    <t>地方交付税算定数値</t>
    <rPh sb="0" eb="2">
      <t>チホウ</t>
    </rPh>
    <rPh sb="2" eb="5">
      <t>コウフゼイ</t>
    </rPh>
    <rPh sb="5" eb="7">
      <t>サンテイ</t>
    </rPh>
    <rPh sb="7" eb="9">
      <t>スウチ</t>
    </rPh>
    <phoneticPr fontId="4"/>
  </si>
  <si>
    <t>財政健全化法に基づく数値</t>
    <rPh sb="0" eb="2">
      <t>ザイセイ</t>
    </rPh>
    <rPh sb="2" eb="5">
      <t>ケンゼンカ</t>
    </rPh>
    <rPh sb="5" eb="6">
      <t>ホウ</t>
    </rPh>
    <rPh sb="7" eb="8">
      <t>モト</t>
    </rPh>
    <rPh sb="10" eb="12">
      <t>スウチ</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</si>
  <si>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</si>
  <si>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</si>
  <si>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単年度財政力指数</t>
    <rPh sb="0" eb="3">
      <t>タンネンド</t>
    </rPh>
    <rPh sb="3" eb="6">
      <t>ザイセイリョク</t>
    </rPh>
    <rPh sb="6" eb="8">
      <t>シスウ</t>
    </rPh>
    <phoneticPr fontId="4"/>
  </si>
  <si>
    <t>標準財政規模</t>
    <rPh sb="0" eb="2">
      <t>ヒョウジュン</t>
    </rPh>
    <rPh sb="2" eb="4">
      <t>ザイセイ</t>
    </rPh>
    <rPh sb="4" eb="6">
      <t>キボ</t>
    </rPh>
    <phoneticPr fontId="4"/>
  </si>
  <si>
    <t>普通地方交付税</t>
    <rPh sb="0" eb="2">
      <t>フツウ</t>
    </rPh>
    <rPh sb="2" eb="4">
      <t>チホウ</t>
    </rPh>
    <rPh sb="4" eb="7">
      <t>コウフゼイ</t>
    </rPh>
    <phoneticPr fontId="4"/>
  </si>
  <si>
    <t>実質赤字比率</t>
    <rPh sb="0" eb="2">
      <t>ジッシツ</t>
    </rPh>
    <rPh sb="2" eb="4">
      <t>アカジ</t>
    </rPh>
    <rPh sb="4" eb="6">
      <t>ヒリツ</t>
    </rPh>
    <phoneticPr fontId="4"/>
  </si>
  <si>
    <t>連結実質赤字比率</t>
    <rPh sb="0" eb="2">
      <t>レンケツ</t>
    </rPh>
    <rPh sb="2" eb="4">
      <t>ジッシツ</t>
    </rPh>
    <rPh sb="4" eb="6">
      <t>アカジ</t>
    </rPh>
    <rPh sb="6" eb="8">
      <t>ヒリツ</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</si>
  <si>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</si>
  <si>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</si>
  <si>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（A）</t>
    <phoneticPr fontId="4"/>
  </si>
  <si>
    <t>（B)</t>
    <phoneticPr fontId="4"/>
  </si>
  <si>
    <t>（B/A)</t>
    <phoneticPr fontId="4"/>
  </si>
  <si>
    <t>（ ） うち臨時財政対策債</t>
    <rPh sb="6" eb="8">
      <t>リンジ</t>
    </rPh>
    <rPh sb="8" eb="10">
      <t>ザイセイ</t>
    </rPh>
    <rPh sb="10" eb="12">
      <t>タイサク</t>
    </rPh>
    <rPh sb="12" eb="13">
      <t>サイ</t>
    </rPh>
    <phoneticPr fontId="4"/>
  </si>
  <si>
    <t>10,166,517(999,819)</t>
  </si>
  <si>
    <t>10,137,635(890,647)</t>
  </si>
  <si>
    <t>10,478,570(773,274)</t>
  </si>
  <si>
    <t>10,531,031(665,273)</t>
  </si>
  <si>
    <t>10,631,869(691,215)</t>
  </si>
  <si>
    <t>資料：財政課</t>
    <rPh sb="0" eb="2">
      <t>シリョウ</t>
    </rPh>
    <rPh sb="3" eb="5">
      <t>ザイセイ</t>
    </rPh>
    <rPh sb="5" eb="6">
      <t>カ</t>
    </rPh>
    <phoneticPr fontId="4"/>
  </si>
  <si>
    <t>　（注）・基準財政需要額及び基準財政収入額は、錯誤措置前の算出額である。</t>
    <rPh sb="2" eb="3">
      <t>チュウ</t>
    </rPh>
    <rPh sb="5" eb="7">
      <t>キジュン</t>
    </rPh>
    <rPh sb="7" eb="9">
      <t>ザイセイ</t>
    </rPh>
    <rPh sb="9" eb="11">
      <t>ジュヨウ</t>
    </rPh>
    <rPh sb="11" eb="12">
      <t>ガク</t>
    </rPh>
    <rPh sb="12" eb="13">
      <t>オヨ</t>
    </rPh>
    <rPh sb="14" eb="16">
      <t>キジュン</t>
    </rPh>
    <rPh sb="16" eb="18">
      <t>ザイセイ</t>
    </rPh>
    <rPh sb="18" eb="20">
      <t>シュウニュウ</t>
    </rPh>
    <rPh sb="20" eb="21">
      <t>ガク</t>
    </rPh>
    <rPh sb="23" eb="25">
      <t>サクゴ</t>
    </rPh>
    <rPh sb="25" eb="27">
      <t>ソチ</t>
    </rPh>
    <rPh sb="27" eb="28">
      <t>マエ</t>
    </rPh>
    <rPh sb="29" eb="31">
      <t>サンシュツ</t>
    </rPh>
    <rPh sb="31" eb="32">
      <t>ガク</t>
    </rPh>
    <phoneticPr fontId="4"/>
  </si>
  <si>
    <t>　　　　・基準財政需要額は、臨時財政対策債振り替え後の算出額である。</t>
    <rPh sb="5" eb="7">
      <t>キジュン</t>
    </rPh>
    <rPh sb="7" eb="9">
      <t>ザイセイ</t>
    </rPh>
    <rPh sb="9" eb="11">
      <t>ジュヨウ</t>
    </rPh>
    <rPh sb="11" eb="12">
      <t>ガク</t>
    </rPh>
    <rPh sb="14" eb="16">
      <t>リンジ</t>
    </rPh>
    <rPh sb="16" eb="18">
      <t>ザイセイ</t>
    </rPh>
    <rPh sb="18" eb="20">
      <t>タイサク</t>
    </rPh>
    <rPh sb="20" eb="21">
      <t>サイ</t>
    </rPh>
    <rPh sb="21" eb="22">
      <t>フ</t>
    </rPh>
    <rPh sb="23" eb="24">
      <t>カ</t>
    </rPh>
    <rPh sb="25" eb="26">
      <t>ゴ</t>
    </rPh>
    <rPh sb="27" eb="29">
      <t>サンシュツ</t>
    </rPh>
    <rPh sb="29" eb="30">
      <t>ガク</t>
    </rPh>
    <phoneticPr fontId="4"/>
  </si>
  <si>
    <t>　　　　・実質赤字比率及び連結実質赤字比率は、黒字のため数値なし。</t>
    <rPh sb="5" eb="7">
      <t>ジッシツ</t>
    </rPh>
    <rPh sb="7" eb="9">
      <t>アカジ</t>
    </rPh>
    <rPh sb="9" eb="11">
      <t>ヒリツ</t>
    </rPh>
    <rPh sb="11" eb="12">
      <t>オヨ</t>
    </rPh>
    <rPh sb="13" eb="15">
      <t>レンケツ</t>
    </rPh>
    <rPh sb="15" eb="17">
      <t>ジッシツ</t>
    </rPh>
    <rPh sb="17" eb="19">
      <t>アカジ</t>
    </rPh>
    <rPh sb="19" eb="21">
      <t>ヒリツ</t>
    </rPh>
    <rPh sb="23" eb="25">
      <t>クロジ</t>
    </rPh>
    <rPh sb="28" eb="30">
      <t>スウチ</t>
    </rPh>
    <phoneticPr fontId="4"/>
  </si>
  <si>
    <t>（３）普通会計決算額</t>
    <phoneticPr fontId="4"/>
  </si>
  <si>
    <t>の状況（歳入）</t>
    <phoneticPr fontId="4"/>
  </si>
  <si>
    <t>単位：千円、％</t>
    <rPh sb="0" eb="2">
      <t>タンイ</t>
    </rPh>
    <rPh sb="3" eb="4">
      <t>セン</t>
    </rPh>
    <rPh sb="4" eb="5">
      <t>エン</t>
    </rPh>
    <phoneticPr fontId="4"/>
  </si>
  <si>
    <t>決算額</t>
    <rPh sb="0" eb="2">
      <t>ケッサン</t>
    </rPh>
    <rPh sb="2" eb="3">
      <t>ガク</t>
    </rPh>
    <phoneticPr fontId="4"/>
  </si>
  <si>
    <t>構成比</t>
    <rPh sb="0" eb="3">
      <t>コウセイヒ</t>
    </rPh>
    <phoneticPr fontId="4"/>
  </si>
  <si>
    <t>総額</t>
    <rPh sb="0" eb="2">
      <t>ソウガク</t>
    </rPh>
    <phoneticPr fontId="4"/>
  </si>
  <si>
    <t>市税</t>
    <rPh sb="0" eb="1">
      <t>シ</t>
    </rPh>
    <rPh sb="1" eb="2">
      <t>ゼイ</t>
    </rPh>
    <phoneticPr fontId="4"/>
  </si>
  <si>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</si>
  <si>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</si>
  <si>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</si>
  <si>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3">
      <t>カブシキトウ</t>
    </rPh>
    <rPh sb="3" eb="5">
      <t>ジョウト</t>
    </rPh>
    <rPh sb="5" eb="7">
      <t>ショトク</t>
    </rPh>
    <rPh sb="7" eb="8">
      <t>ワ</t>
    </rPh>
    <rPh sb="8" eb="11">
      <t>コウフキン</t>
    </rPh>
    <phoneticPr fontId="4"/>
  </si>
  <si>
    <t>地方消費税交付金</t>
    <rPh sb="0" eb="2">
      <t>チホウ</t>
    </rPh>
    <rPh sb="2" eb="5">
      <t>ショウヒゼイ</t>
    </rPh>
    <rPh sb="5" eb="8">
      <t>コウフキン</t>
    </rPh>
    <phoneticPr fontId="4"/>
  </si>
  <si>
    <t>自動車取得税交付金</t>
    <rPh sb="0" eb="3">
      <t>ジドウシャ</t>
    </rPh>
    <rPh sb="3" eb="5">
      <t>シュトク</t>
    </rPh>
    <rPh sb="5" eb="6">
      <t>ゼイ</t>
    </rPh>
    <rPh sb="6" eb="9">
      <t>コウフキン</t>
    </rPh>
    <phoneticPr fontId="4"/>
  </si>
  <si>
    <t>地方交付税</t>
    <rPh sb="0" eb="2">
      <t>チホウ</t>
    </rPh>
    <rPh sb="2" eb="5">
      <t>コウフゼイ</t>
    </rPh>
    <phoneticPr fontId="4"/>
  </si>
  <si>
    <t>　　　　（うち普通交付税）</t>
    <rPh sb="7" eb="8">
      <t>ススム</t>
    </rPh>
    <rPh sb="8" eb="9">
      <t>ツウ</t>
    </rPh>
    <rPh sb="9" eb="12">
      <t>コウフゼイ</t>
    </rPh>
    <phoneticPr fontId="4"/>
  </si>
  <si>
    <t>　　　　（うち特別交付税）</t>
    <rPh sb="7" eb="9">
      <t>トクベツ</t>
    </rPh>
    <rPh sb="9" eb="12">
      <t>コウフゼイ</t>
    </rPh>
    <phoneticPr fontId="4"/>
  </si>
  <si>
    <t>地方特例交付金</t>
    <rPh sb="0" eb="2">
      <t>チホウ</t>
    </rPh>
    <rPh sb="2" eb="4">
      <t>トクレイ</t>
    </rPh>
    <rPh sb="4" eb="7">
      <t>コウフキン</t>
    </rPh>
    <phoneticPr fontId="4"/>
  </si>
  <si>
    <t>交通安全対策特別交付金</t>
    <rPh sb="0" eb="2">
      <t>コウツウ</t>
    </rPh>
    <rPh sb="2" eb="4">
      <t>アンゼン</t>
    </rPh>
    <rPh sb="4" eb="6">
      <t>タイサク</t>
    </rPh>
    <rPh sb="6" eb="8">
      <t>トクベツ</t>
    </rPh>
    <rPh sb="8" eb="11">
      <t>コウフキン</t>
    </rPh>
    <phoneticPr fontId="4"/>
  </si>
  <si>
    <t>小計</t>
    <rPh sb="0" eb="2">
      <t>ショウケイ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</si>
  <si>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</si>
  <si>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</si>
  <si>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5">
      <t>シシュツキン</t>
    </rPh>
    <phoneticPr fontId="4"/>
  </si>
  <si>
    <t>県支出金</t>
    <rPh sb="0" eb="1">
      <t>ケン</t>
    </rPh>
    <rPh sb="1" eb="4">
      <t>シシュツキン</t>
    </rPh>
    <phoneticPr fontId="4"/>
  </si>
  <si>
    <t>財産収入</t>
    <rPh sb="0" eb="2">
      <t>ザイサン</t>
    </rPh>
    <rPh sb="2" eb="4">
      <t>シュウニュウ</t>
    </rPh>
    <phoneticPr fontId="4"/>
  </si>
  <si>
    <t>寄附金</t>
    <rPh sb="0" eb="3">
      <t>キフキン</t>
    </rPh>
    <phoneticPr fontId="4"/>
  </si>
  <si>
    <t>繰入金</t>
    <rPh sb="0" eb="2">
      <t>クリイレ</t>
    </rPh>
    <rPh sb="2" eb="3">
      <t>キン</t>
    </rPh>
    <phoneticPr fontId="4"/>
  </si>
  <si>
    <t>繰越金</t>
    <rPh sb="0" eb="2">
      <t>クリコシ</t>
    </rPh>
    <rPh sb="2" eb="3">
      <t>キン</t>
    </rPh>
    <phoneticPr fontId="4"/>
  </si>
  <si>
    <t>諸収入</t>
    <rPh sb="0" eb="1">
      <t>ショ</t>
    </rPh>
    <rPh sb="1" eb="3">
      <t>シュウニュウ</t>
    </rPh>
    <phoneticPr fontId="4"/>
  </si>
  <si>
    <t>市債</t>
    <rPh sb="0" eb="1">
      <t>シ</t>
    </rPh>
    <rPh sb="1" eb="2">
      <t>サイ</t>
    </rPh>
    <phoneticPr fontId="4"/>
  </si>
  <si>
    <t>　（注）地方財政状況調査による。</t>
    <rPh sb="2" eb="3">
      <t>チュウ</t>
    </rPh>
    <rPh sb="4" eb="6">
      <t>チホウ</t>
    </rPh>
    <rPh sb="6" eb="8">
      <t>ザイセイ</t>
    </rPh>
    <rPh sb="8" eb="10">
      <t>ジョウキョウ</t>
    </rPh>
    <rPh sb="10" eb="12">
      <t>チョウサ</t>
    </rPh>
    <phoneticPr fontId="4"/>
  </si>
  <si>
    <t>（４）普通会計目的別</t>
  </si>
  <si>
    <t>決算額の状況（歳出）</t>
    <rPh sb="0" eb="1">
      <t>ケツ</t>
    </rPh>
    <rPh sb="1" eb="2">
      <t>ザン</t>
    </rPh>
    <rPh sb="2" eb="3">
      <t>ガク</t>
    </rPh>
    <rPh sb="4" eb="5">
      <t>ジョウ</t>
    </rPh>
    <rPh sb="5" eb="6">
      <t>キョウ</t>
    </rPh>
    <rPh sb="7" eb="8">
      <t>トシ</t>
    </rPh>
    <rPh sb="8" eb="9">
      <t>デ</t>
    </rPh>
    <phoneticPr fontId="4"/>
  </si>
  <si>
    <t>議会費</t>
    <rPh sb="0" eb="2">
      <t>ギカイ</t>
    </rPh>
    <rPh sb="2" eb="3">
      <t>ヒ</t>
    </rPh>
    <phoneticPr fontId="4"/>
  </si>
  <si>
    <t>総務費</t>
    <rPh sb="0" eb="3">
      <t>ソウムヒ</t>
    </rPh>
    <phoneticPr fontId="4"/>
  </si>
  <si>
    <t>民生費</t>
    <rPh sb="0" eb="2">
      <t>ミンセイ</t>
    </rPh>
    <rPh sb="2" eb="3">
      <t>ヒ</t>
    </rPh>
    <phoneticPr fontId="4"/>
  </si>
  <si>
    <t>衛生費</t>
    <rPh sb="0" eb="3">
      <t>エイセイヒ</t>
    </rPh>
    <phoneticPr fontId="4"/>
  </si>
  <si>
    <t>労働費</t>
    <rPh sb="0" eb="3">
      <t>ロウドウヒ</t>
    </rPh>
    <phoneticPr fontId="4"/>
  </si>
  <si>
    <t>農林水産業費</t>
    <rPh sb="0" eb="2">
      <t>ノウリン</t>
    </rPh>
    <rPh sb="2" eb="4">
      <t>スイサン</t>
    </rPh>
    <rPh sb="4" eb="5">
      <t>ギョウ</t>
    </rPh>
    <rPh sb="5" eb="6">
      <t>ヒ</t>
    </rPh>
    <phoneticPr fontId="4"/>
  </si>
  <si>
    <t>商工費</t>
    <rPh sb="0" eb="2">
      <t>ショウコウ</t>
    </rPh>
    <rPh sb="2" eb="3">
      <t>ヒ</t>
    </rPh>
    <phoneticPr fontId="4"/>
  </si>
  <si>
    <t>土木費</t>
    <rPh sb="0" eb="2">
      <t>ドボク</t>
    </rPh>
    <rPh sb="2" eb="3">
      <t>ヒ</t>
    </rPh>
    <phoneticPr fontId="4"/>
  </si>
  <si>
    <t>消防費</t>
    <rPh sb="0" eb="2">
      <t>ショウボウ</t>
    </rPh>
    <rPh sb="2" eb="3">
      <t>ヒ</t>
    </rPh>
    <phoneticPr fontId="4"/>
  </si>
  <si>
    <t>教育費</t>
    <rPh sb="0" eb="3">
      <t>キョウイクヒ</t>
    </rPh>
    <phoneticPr fontId="4"/>
  </si>
  <si>
    <t>災害復旧費</t>
    <rPh sb="0" eb="2">
      <t>サイガイ</t>
    </rPh>
    <rPh sb="2" eb="4">
      <t>フッキュウ</t>
    </rPh>
    <rPh sb="4" eb="5">
      <t>ヒ</t>
    </rPh>
    <phoneticPr fontId="4"/>
  </si>
  <si>
    <t>－</t>
    <phoneticPr fontId="12"/>
  </si>
  <si>
    <t>公債費</t>
    <rPh sb="0" eb="2">
      <t>コウサイ</t>
    </rPh>
    <rPh sb="2" eb="3">
      <t>ヒ</t>
    </rPh>
    <phoneticPr fontId="4"/>
  </si>
  <si>
    <t>諸支出金</t>
    <rPh sb="0" eb="1">
      <t>ショ</t>
    </rPh>
    <rPh sb="1" eb="4">
      <t>シシュツキン</t>
    </rPh>
    <phoneticPr fontId="4"/>
  </si>
  <si>
    <t>予備費</t>
    <rPh sb="0" eb="3">
      <t>ヨビヒ</t>
    </rPh>
    <phoneticPr fontId="4"/>
  </si>
  <si>
    <t>　(注)地方財政状況調査による。</t>
    <rPh sb="2" eb="3">
      <t>チュウ</t>
    </rPh>
    <rPh sb="4" eb="6">
      <t>チホウ</t>
    </rPh>
    <rPh sb="6" eb="8">
      <t>ザイセイ</t>
    </rPh>
    <rPh sb="8" eb="10">
      <t>ジョウキョウ</t>
    </rPh>
    <rPh sb="10" eb="12">
      <t>チョウサ</t>
    </rPh>
    <phoneticPr fontId="4"/>
  </si>
  <si>
    <t>（５）普通会計性質別</t>
    <phoneticPr fontId="4"/>
  </si>
  <si>
    <t>決算額の状況（歳出）</t>
    <phoneticPr fontId="4"/>
  </si>
  <si>
    <t>人件費</t>
    <rPh sb="0" eb="3">
      <t>ジンケンヒ</t>
    </rPh>
    <phoneticPr fontId="4"/>
  </si>
  <si>
    <t>　　　(うち職員給)</t>
    <rPh sb="6" eb="8">
      <t>ショクイン</t>
    </rPh>
    <rPh sb="8" eb="9">
      <t>キュウ</t>
    </rPh>
    <phoneticPr fontId="4"/>
  </si>
  <si>
    <t>扶助費</t>
    <rPh sb="0" eb="3">
      <t>フジョヒ</t>
    </rPh>
    <phoneticPr fontId="4"/>
  </si>
  <si>
    <t>　　（うち元利償還金)</t>
    <rPh sb="5" eb="7">
      <t>ガンリ</t>
    </rPh>
    <rPh sb="7" eb="10">
      <t>ショウカンキン</t>
    </rPh>
    <phoneticPr fontId="4"/>
  </si>
  <si>
    <t>　　（うち一時借入金利子)</t>
    <rPh sb="5" eb="7">
      <t>イチジ</t>
    </rPh>
    <rPh sb="7" eb="9">
      <t>カリイレ</t>
    </rPh>
    <rPh sb="9" eb="10">
      <t>キン</t>
    </rPh>
    <rPh sb="10" eb="12">
      <t>リシ</t>
    </rPh>
    <phoneticPr fontId="4"/>
  </si>
  <si>
    <t>物件費</t>
    <rPh sb="0" eb="3">
      <t>ブッケンヒ</t>
    </rPh>
    <phoneticPr fontId="4"/>
  </si>
  <si>
    <t>維持補修費</t>
    <rPh sb="0" eb="2">
      <t>イジ</t>
    </rPh>
    <rPh sb="2" eb="4">
      <t>ホシュウ</t>
    </rPh>
    <rPh sb="4" eb="5">
      <t>ヒ</t>
    </rPh>
    <phoneticPr fontId="4"/>
  </si>
  <si>
    <t>補助費等</t>
    <rPh sb="0" eb="2">
      <t>ホジョ</t>
    </rPh>
    <rPh sb="2" eb="3">
      <t>ヒ</t>
    </rPh>
    <rPh sb="3" eb="4">
      <t>トウ</t>
    </rPh>
    <phoneticPr fontId="4"/>
  </si>
  <si>
    <t>積立金</t>
    <rPh sb="0" eb="2">
      <t>ツミタテ</t>
    </rPh>
    <rPh sb="2" eb="3">
      <t>キン</t>
    </rPh>
    <phoneticPr fontId="4"/>
  </si>
  <si>
    <t>投資及び出資金、貸付金</t>
    <rPh sb="0" eb="2">
      <t>トウシ</t>
    </rPh>
    <rPh sb="2" eb="3">
      <t>オヨ</t>
    </rPh>
    <rPh sb="4" eb="7">
      <t>シュッシキン</t>
    </rPh>
    <rPh sb="8" eb="10">
      <t>カシツケ</t>
    </rPh>
    <rPh sb="10" eb="11">
      <t>キン</t>
    </rPh>
    <phoneticPr fontId="4"/>
  </si>
  <si>
    <t>繰出金</t>
    <rPh sb="0" eb="2">
      <t>クリダ</t>
    </rPh>
    <rPh sb="2" eb="3">
      <t>キン</t>
    </rPh>
    <phoneticPr fontId="4"/>
  </si>
  <si>
    <t>投資的経費</t>
    <rPh sb="0" eb="3">
      <t>トウシテキ</t>
    </rPh>
    <rPh sb="3" eb="5">
      <t>ケイヒ</t>
    </rPh>
    <phoneticPr fontId="4"/>
  </si>
  <si>
    <t>　　　（うち人件費)</t>
    <rPh sb="6" eb="7">
      <t>ジン</t>
    </rPh>
    <rPh sb="7" eb="8">
      <t>ケン</t>
    </rPh>
    <rPh sb="8" eb="9">
      <t>ヒ</t>
    </rPh>
    <phoneticPr fontId="4"/>
  </si>
  <si>
    <t>　普通建設事業費</t>
    <rPh sb="1" eb="3">
      <t>フツウ</t>
    </rPh>
    <rPh sb="3" eb="5">
      <t>ケンセツ</t>
    </rPh>
    <rPh sb="5" eb="7">
      <t>ジギョウ</t>
    </rPh>
    <rPh sb="7" eb="8">
      <t>ヒ</t>
    </rPh>
    <phoneticPr fontId="4"/>
  </si>
  <si>
    <t>　補助事業</t>
    <rPh sb="1" eb="2">
      <t>タスク</t>
    </rPh>
    <rPh sb="2" eb="3">
      <t>スケ</t>
    </rPh>
    <rPh sb="3" eb="5">
      <t>ジギョウ</t>
    </rPh>
    <phoneticPr fontId="4"/>
  </si>
  <si>
    <t>　単独事業</t>
    <rPh sb="1" eb="2">
      <t>タン</t>
    </rPh>
    <rPh sb="2" eb="3">
      <t>ドク</t>
    </rPh>
    <rPh sb="3" eb="5">
      <t>ジギョウ</t>
    </rPh>
    <phoneticPr fontId="4"/>
  </si>
  <si>
    <t>　災害復旧事業費</t>
    <rPh sb="1" eb="3">
      <t>サイガイ</t>
    </rPh>
    <rPh sb="3" eb="5">
      <t>フッキュウ</t>
    </rPh>
    <rPh sb="5" eb="8">
      <t>ジギョウヒ</t>
    </rPh>
    <phoneticPr fontId="4"/>
  </si>
  <si>
    <t>（６）一般会計予算額及び決算額（歳入）</t>
    <rPh sb="3" eb="4">
      <t>イチ</t>
    </rPh>
    <rPh sb="4" eb="5">
      <t>パン</t>
    </rPh>
    <rPh sb="5" eb="6">
      <t>カイ</t>
    </rPh>
    <rPh sb="6" eb="7">
      <t>ケイ</t>
    </rPh>
    <rPh sb="7" eb="8">
      <t>ヨ</t>
    </rPh>
    <rPh sb="8" eb="9">
      <t>ザン</t>
    </rPh>
    <rPh sb="9" eb="10">
      <t>ガク</t>
    </rPh>
    <rPh sb="10" eb="11">
      <t>オヨ</t>
    </rPh>
    <rPh sb="12" eb="13">
      <t>ケツ</t>
    </rPh>
    <rPh sb="13" eb="14">
      <t>ザン</t>
    </rPh>
    <rPh sb="14" eb="15">
      <t>ガク</t>
    </rPh>
    <rPh sb="16" eb="17">
      <t>サイ</t>
    </rPh>
    <rPh sb="17" eb="18">
      <t>ニュウ</t>
    </rPh>
    <phoneticPr fontId="4"/>
  </si>
  <si>
    <t>単位：千円</t>
    <rPh sb="0" eb="2">
      <t>タンイ</t>
    </rPh>
    <rPh sb="3" eb="5">
      <t>センエン</t>
    </rPh>
    <phoneticPr fontId="4"/>
  </si>
  <si>
    <t>平成29年度</t>
    <rPh sb="0" eb="2">
      <t>ヘイセイ</t>
    </rPh>
    <rPh sb="4" eb="6">
      <t>ネンド</t>
    </rPh>
    <phoneticPr fontId="4"/>
  </si>
  <si>
    <t>当初予算額</t>
    <rPh sb="0" eb="2">
      <t>トウショ</t>
    </rPh>
    <rPh sb="2" eb="4">
      <t>ヨサン</t>
    </rPh>
    <rPh sb="4" eb="5">
      <t>ガク</t>
    </rPh>
    <phoneticPr fontId="4"/>
  </si>
  <si>
    <t>最終予算額</t>
    <rPh sb="0" eb="2">
      <t>サイシュウ</t>
    </rPh>
    <rPh sb="2" eb="4">
      <t>ヨサン</t>
    </rPh>
    <rPh sb="4" eb="5">
      <t>ガク</t>
    </rPh>
    <phoneticPr fontId="4"/>
  </si>
  <si>
    <t>地方揮発油譲与税</t>
    <rPh sb="0" eb="2">
      <t>チホウ</t>
    </rPh>
    <rPh sb="2" eb="5">
      <t>キハツユ</t>
    </rPh>
    <rPh sb="5" eb="7">
      <t>ジョウヨ</t>
    </rPh>
    <rPh sb="7" eb="8">
      <t>ゼイ</t>
    </rPh>
    <phoneticPr fontId="4"/>
  </si>
  <si>
    <t>自動車重量譲与税</t>
    <rPh sb="0" eb="3">
      <t>ジドウシャ</t>
    </rPh>
    <rPh sb="3" eb="5">
      <t>ジュウリョウ</t>
    </rPh>
    <rPh sb="5" eb="7">
      <t>ジョウヨ</t>
    </rPh>
    <rPh sb="7" eb="8">
      <t>ゼイ</t>
    </rPh>
    <phoneticPr fontId="4"/>
  </si>
  <si>
    <t>利子割等交付金</t>
    <rPh sb="0" eb="2">
      <t>リシ</t>
    </rPh>
    <rPh sb="2" eb="3">
      <t>ワリ</t>
    </rPh>
    <rPh sb="3" eb="4">
      <t>トウ</t>
    </rPh>
    <rPh sb="4" eb="7">
      <t>コウフキン</t>
    </rPh>
    <phoneticPr fontId="4"/>
  </si>
  <si>
    <t>地方交付税</t>
    <phoneticPr fontId="4"/>
  </si>
  <si>
    <t>地方特例交付金</t>
    <phoneticPr fontId="4"/>
  </si>
  <si>
    <t>使用料</t>
    <rPh sb="0" eb="1">
      <t>ツカ</t>
    </rPh>
    <rPh sb="1" eb="2">
      <t>ヨウ</t>
    </rPh>
    <rPh sb="2" eb="3">
      <t>リョウ</t>
    </rPh>
    <phoneticPr fontId="4"/>
  </si>
  <si>
    <t>手数料</t>
    <rPh sb="0" eb="1">
      <t>テ</t>
    </rPh>
    <rPh sb="1" eb="2">
      <t>カズ</t>
    </rPh>
    <rPh sb="2" eb="3">
      <t>リョウ</t>
    </rPh>
    <phoneticPr fontId="4"/>
  </si>
  <si>
    <t>国庫負担金</t>
    <rPh sb="0" eb="2">
      <t>コッコ</t>
    </rPh>
    <rPh sb="2" eb="5">
      <t>フタンキン</t>
    </rPh>
    <phoneticPr fontId="4"/>
  </si>
  <si>
    <t>国庫補助金</t>
    <rPh sb="0" eb="2">
      <t>コッコ</t>
    </rPh>
    <rPh sb="2" eb="5">
      <t>ホジョキン</t>
    </rPh>
    <phoneticPr fontId="4"/>
  </si>
  <si>
    <t>委託金</t>
    <rPh sb="0" eb="1">
      <t>イ</t>
    </rPh>
    <rPh sb="1" eb="2">
      <t>コトヅケ</t>
    </rPh>
    <rPh sb="2" eb="3">
      <t>キン</t>
    </rPh>
    <phoneticPr fontId="4"/>
  </si>
  <si>
    <t>県負担金</t>
    <rPh sb="0" eb="1">
      <t>ケン</t>
    </rPh>
    <rPh sb="1" eb="4">
      <t>フタンキン</t>
    </rPh>
    <phoneticPr fontId="4"/>
  </si>
  <si>
    <t>県補助金</t>
    <rPh sb="0" eb="1">
      <t>ケン</t>
    </rPh>
    <rPh sb="1" eb="4">
      <t>ホジョキン</t>
    </rPh>
    <phoneticPr fontId="4"/>
  </si>
  <si>
    <t>財産運用収入</t>
    <rPh sb="0" eb="2">
      <t>ザイサン</t>
    </rPh>
    <rPh sb="2" eb="4">
      <t>ウンヨウ</t>
    </rPh>
    <rPh sb="4" eb="6">
      <t>シュウニュウ</t>
    </rPh>
    <phoneticPr fontId="4"/>
  </si>
  <si>
    <t>財産売払収入</t>
    <rPh sb="0" eb="2">
      <t>ザイサン</t>
    </rPh>
    <rPh sb="2" eb="4">
      <t>ウリハラ</t>
    </rPh>
    <rPh sb="4" eb="6">
      <t>シュウニュウ</t>
    </rPh>
    <phoneticPr fontId="4"/>
  </si>
  <si>
    <t>延滞金、加算金及び過料</t>
    <rPh sb="0" eb="2">
      <t>エンタイ</t>
    </rPh>
    <rPh sb="2" eb="3">
      <t>キン</t>
    </rPh>
    <rPh sb="4" eb="7">
      <t>カサンキン</t>
    </rPh>
    <rPh sb="7" eb="8">
      <t>オヨ</t>
    </rPh>
    <rPh sb="9" eb="10">
      <t>カ</t>
    </rPh>
    <rPh sb="10" eb="11">
      <t>リョウ</t>
    </rPh>
    <phoneticPr fontId="4"/>
  </si>
  <si>
    <t>預金利子</t>
    <rPh sb="0" eb="1">
      <t>アズカリ</t>
    </rPh>
    <rPh sb="1" eb="2">
      <t>カネ</t>
    </rPh>
    <rPh sb="2" eb="3">
      <t>リ</t>
    </rPh>
    <rPh sb="3" eb="4">
      <t>コ</t>
    </rPh>
    <phoneticPr fontId="4"/>
  </si>
  <si>
    <t>貸付金元利収入</t>
    <rPh sb="0" eb="2">
      <t>カシツケ</t>
    </rPh>
    <rPh sb="2" eb="3">
      <t>キン</t>
    </rPh>
    <rPh sb="3" eb="4">
      <t>モト</t>
    </rPh>
    <rPh sb="4" eb="5">
      <t>リ</t>
    </rPh>
    <rPh sb="5" eb="7">
      <t>シュウニュウ</t>
    </rPh>
    <phoneticPr fontId="4"/>
  </si>
  <si>
    <t>受託事業収入</t>
    <rPh sb="0" eb="2">
      <t>ジュタク</t>
    </rPh>
    <rPh sb="2" eb="4">
      <t>ジギョウ</t>
    </rPh>
    <rPh sb="4" eb="6">
      <t>シュウニュウ</t>
    </rPh>
    <phoneticPr fontId="4"/>
  </si>
  <si>
    <t>雑入</t>
    <rPh sb="0" eb="1">
      <t>ザツ</t>
    </rPh>
    <rPh sb="1" eb="2">
      <t>ニュウ</t>
    </rPh>
    <phoneticPr fontId="4"/>
  </si>
  <si>
    <t>　（注）最終予算額には、平成28年度からの繰越額1,121,748千円が含まれている。</t>
    <phoneticPr fontId="4"/>
  </si>
  <si>
    <t>（７）一般会計予算額及び決算額（歳出）</t>
    <rPh sb="3" eb="4">
      <t>イチ</t>
    </rPh>
    <rPh sb="4" eb="5">
      <t>パン</t>
    </rPh>
    <rPh sb="5" eb="6">
      <t>カイ</t>
    </rPh>
    <rPh sb="6" eb="7">
      <t>ケイ</t>
    </rPh>
    <rPh sb="7" eb="8">
      <t>ヨ</t>
    </rPh>
    <rPh sb="8" eb="9">
      <t>ザン</t>
    </rPh>
    <rPh sb="9" eb="10">
      <t>ガク</t>
    </rPh>
    <rPh sb="10" eb="11">
      <t>オヨ</t>
    </rPh>
    <rPh sb="12" eb="13">
      <t>ケツ</t>
    </rPh>
    <rPh sb="13" eb="14">
      <t>ザン</t>
    </rPh>
    <rPh sb="14" eb="15">
      <t>ガク</t>
    </rPh>
    <rPh sb="16" eb="17">
      <t>サイ</t>
    </rPh>
    <rPh sb="17" eb="18">
      <t>シュツ</t>
    </rPh>
    <phoneticPr fontId="4"/>
  </si>
  <si>
    <t>総額</t>
    <rPh sb="0" eb="2">
      <t>ソウガク</t>
    </rPh>
    <phoneticPr fontId="15"/>
  </si>
  <si>
    <t>議会費</t>
    <rPh sb="0" eb="2">
      <t>ギカイ</t>
    </rPh>
    <rPh sb="2" eb="3">
      <t>ヒ</t>
    </rPh>
    <phoneticPr fontId="15"/>
  </si>
  <si>
    <t>総務費</t>
    <rPh sb="0" eb="3">
      <t>ソウムヒ</t>
    </rPh>
    <phoneticPr fontId="15"/>
  </si>
  <si>
    <t>総務管理費</t>
    <rPh sb="0" eb="1">
      <t>フサ</t>
    </rPh>
    <rPh sb="1" eb="2">
      <t>ツトム</t>
    </rPh>
    <rPh sb="2" eb="3">
      <t>カン</t>
    </rPh>
    <rPh sb="3" eb="4">
      <t>リ</t>
    </rPh>
    <rPh sb="4" eb="5">
      <t>ヒ</t>
    </rPh>
    <phoneticPr fontId="4"/>
  </si>
  <si>
    <t>徴税費</t>
    <rPh sb="0" eb="1">
      <t>シルシ</t>
    </rPh>
    <rPh sb="1" eb="2">
      <t>ゼイ</t>
    </rPh>
    <rPh sb="2" eb="3">
      <t>ヒ</t>
    </rPh>
    <phoneticPr fontId="4"/>
  </si>
  <si>
    <t>戸籍住民基本台帳費</t>
    <rPh sb="0" eb="2">
      <t>コセキ</t>
    </rPh>
    <rPh sb="2" eb="4">
      <t>ジュウミン</t>
    </rPh>
    <rPh sb="4" eb="6">
      <t>キホン</t>
    </rPh>
    <rPh sb="6" eb="8">
      <t>ダイチョウ</t>
    </rPh>
    <rPh sb="8" eb="9">
      <t>ヒ</t>
    </rPh>
    <phoneticPr fontId="4"/>
  </si>
  <si>
    <t>選挙費</t>
    <rPh sb="0" eb="1">
      <t>セン</t>
    </rPh>
    <rPh sb="1" eb="2">
      <t>キョ</t>
    </rPh>
    <rPh sb="2" eb="3">
      <t>ヒ</t>
    </rPh>
    <phoneticPr fontId="4"/>
  </si>
  <si>
    <t>統計調査費</t>
    <rPh sb="0" eb="1">
      <t>オサム</t>
    </rPh>
    <rPh sb="1" eb="2">
      <t>ケイ</t>
    </rPh>
    <rPh sb="2" eb="3">
      <t>チョウ</t>
    </rPh>
    <rPh sb="3" eb="4">
      <t>サ</t>
    </rPh>
    <rPh sb="4" eb="5">
      <t>ヒ</t>
    </rPh>
    <phoneticPr fontId="4"/>
  </si>
  <si>
    <t>監査委員費</t>
    <rPh sb="0" eb="1">
      <t>ラン</t>
    </rPh>
    <rPh sb="1" eb="2">
      <t>サ</t>
    </rPh>
    <rPh sb="2" eb="3">
      <t>イ</t>
    </rPh>
    <rPh sb="3" eb="4">
      <t>イン</t>
    </rPh>
    <rPh sb="4" eb="5">
      <t>ヒ</t>
    </rPh>
    <phoneticPr fontId="4"/>
  </si>
  <si>
    <t>民生費</t>
    <phoneticPr fontId="15"/>
  </si>
  <si>
    <t>社会福祉費</t>
    <rPh sb="0" eb="1">
      <t>シャ</t>
    </rPh>
    <rPh sb="1" eb="2">
      <t>カイ</t>
    </rPh>
    <rPh sb="2" eb="3">
      <t>フク</t>
    </rPh>
    <rPh sb="3" eb="4">
      <t>シ</t>
    </rPh>
    <rPh sb="4" eb="5">
      <t>ヒ</t>
    </rPh>
    <phoneticPr fontId="4"/>
  </si>
  <si>
    <t>児童福祉費</t>
    <rPh sb="0" eb="1">
      <t>ジ</t>
    </rPh>
    <rPh sb="1" eb="2">
      <t>ワラベ</t>
    </rPh>
    <rPh sb="2" eb="3">
      <t>フク</t>
    </rPh>
    <rPh sb="3" eb="4">
      <t>シ</t>
    </rPh>
    <rPh sb="4" eb="5">
      <t>ヒ</t>
    </rPh>
    <phoneticPr fontId="4"/>
  </si>
  <si>
    <t>生活保護費</t>
    <rPh sb="0" eb="1">
      <t>ショウ</t>
    </rPh>
    <rPh sb="1" eb="2">
      <t>カツ</t>
    </rPh>
    <rPh sb="2" eb="3">
      <t>ホ</t>
    </rPh>
    <rPh sb="3" eb="4">
      <t>ユズル</t>
    </rPh>
    <rPh sb="4" eb="5">
      <t>ヒ</t>
    </rPh>
    <phoneticPr fontId="4"/>
  </si>
  <si>
    <t>衛生費</t>
    <phoneticPr fontId="15"/>
  </si>
  <si>
    <t>保健衛生費</t>
    <rPh sb="0" eb="1">
      <t>タモツ</t>
    </rPh>
    <rPh sb="1" eb="2">
      <t>ケン</t>
    </rPh>
    <rPh sb="2" eb="3">
      <t>マモル</t>
    </rPh>
    <rPh sb="3" eb="4">
      <t>ショウ</t>
    </rPh>
    <rPh sb="4" eb="5">
      <t>ヒ</t>
    </rPh>
    <phoneticPr fontId="4"/>
  </si>
  <si>
    <t>清掃費</t>
    <rPh sb="0" eb="1">
      <t>キヨシ</t>
    </rPh>
    <rPh sb="1" eb="2">
      <t>ハ</t>
    </rPh>
    <rPh sb="2" eb="3">
      <t>ヒ</t>
    </rPh>
    <phoneticPr fontId="4"/>
  </si>
  <si>
    <t>労働費</t>
    <phoneticPr fontId="15"/>
  </si>
  <si>
    <t>農林水産業費</t>
    <phoneticPr fontId="15"/>
  </si>
  <si>
    <t>商工費</t>
    <phoneticPr fontId="15"/>
  </si>
  <si>
    <t>土木費</t>
    <phoneticPr fontId="15"/>
  </si>
  <si>
    <t>土木管理費</t>
    <rPh sb="0" eb="1">
      <t>ツチ</t>
    </rPh>
    <rPh sb="1" eb="2">
      <t>キ</t>
    </rPh>
    <rPh sb="2" eb="3">
      <t>カン</t>
    </rPh>
    <rPh sb="3" eb="4">
      <t>リ</t>
    </rPh>
    <rPh sb="4" eb="5">
      <t>ヒ</t>
    </rPh>
    <phoneticPr fontId="4"/>
  </si>
  <si>
    <t>道路橋梁費</t>
    <rPh sb="0" eb="1">
      <t>ミチ</t>
    </rPh>
    <rPh sb="1" eb="2">
      <t>ロ</t>
    </rPh>
    <rPh sb="2" eb="3">
      <t>ハシ</t>
    </rPh>
    <rPh sb="3" eb="4">
      <t>ハリ</t>
    </rPh>
    <rPh sb="4" eb="5">
      <t>ヒ</t>
    </rPh>
    <phoneticPr fontId="4"/>
  </si>
  <si>
    <t>河川費</t>
    <rPh sb="0" eb="1">
      <t>カワ</t>
    </rPh>
    <rPh sb="1" eb="2">
      <t>カワ</t>
    </rPh>
    <rPh sb="2" eb="3">
      <t>ヒ</t>
    </rPh>
    <phoneticPr fontId="4"/>
  </si>
  <si>
    <t>都市計画費</t>
    <rPh sb="0" eb="1">
      <t>ミヤコ</t>
    </rPh>
    <rPh sb="1" eb="2">
      <t>シ</t>
    </rPh>
    <rPh sb="2" eb="3">
      <t>ケイ</t>
    </rPh>
    <rPh sb="3" eb="4">
      <t>ガ</t>
    </rPh>
    <rPh sb="4" eb="5">
      <t>ヒ</t>
    </rPh>
    <phoneticPr fontId="4"/>
  </si>
  <si>
    <t>住宅費</t>
    <rPh sb="0" eb="1">
      <t>ジュウ</t>
    </rPh>
    <rPh sb="1" eb="2">
      <t>タク</t>
    </rPh>
    <rPh sb="2" eb="3">
      <t>ヒ</t>
    </rPh>
    <phoneticPr fontId="4"/>
  </si>
  <si>
    <t>消防費</t>
    <phoneticPr fontId="15"/>
  </si>
  <si>
    <t>教育費</t>
    <phoneticPr fontId="15"/>
  </si>
  <si>
    <t>教育総務費</t>
    <rPh sb="0" eb="1">
      <t>キョウ</t>
    </rPh>
    <rPh sb="1" eb="2">
      <t>イク</t>
    </rPh>
    <rPh sb="2" eb="3">
      <t>フサ</t>
    </rPh>
    <rPh sb="3" eb="4">
      <t>ツトム</t>
    </rPh>
    <rPh sb="4" eb="5">
      <t>ヒ</t>
    </rPh>
    <phoneticPr fontId="4"/>
  </si>
  <si>
    <t>小学校費</t>
    <rPh sb="0" eb="1">
      <t>ショウ</t>
    </rPh>
    <rPh sb="1" eb="2">
      <t>ガク</t>
    </rPh>
    <rPh sb="2" eb="3">
      <t>コウ</t>
    </rPh>
    <rPh sb="3" eb="4">
      <t>ヒ</t>
    </rPh>
    <phoneticPr fontId="4"/>
  </si>
  <si>
    <t>中学校費</t>
    <rPh sb="0" eb="1">
      <t>ナカ</t>
    </rPh>
    <rPh sb="1" eb="2">
      <t>ガク</t>
    </rPh>
    <rPh sb="2" eb="3">
      <t>コウ</t>
    </rPh>
    <rPh sb="3" eb="4">
      <t>ヒ</t>
    </rPh>
    <phoneticPr fontId="4"/>
  </si>
  <si>
    <t>社会教育費</t>
    <rPh sb="0" eb="1">
      <t>シャ</t>
    </rPh>
    <rPh sb="1" eb="2">
      <t>カイ</t>
    </rPh>
    <rPh sb="2" eb="3">
      <t>キョウ</t>
    </rPh>
    <rPh sb="3" eb="4">
      <t>イク</t>
    </rPh>
    <rPh sb="4" eb="5">
      <t>ヒ</t>
    </rPh>
    <phoneticPr fontId="4"/>
  </si>
  <si>
    <t>保健体育費</t>
    <rPh sb="0" eb="1">
      <t>タモツ</t>
    </rPh>
    <rPh sb="1" eb="2">
      <t>ケン</t>
    </rPh>
    <rPh sb="2" eb="3">
      <t>カラダ</t>
    </rPh>
    <rPh sb="3" eb="4">
      <t>イク</t>
    </rPh>
    <rPh sb="4" eb="5">
      <t>ヒ</t>
    </rPh>
    <phoneticPr fontId="4"/>
  </si>
  <si>
    <t>災害復旧費</t>
    <phoneticPr fontId="15"/>
  </si>
  <si>
    <t>農林水産施設災害復旧費</t>
    <rPh sb="0" eb="2">
      <t>ノウリン</t>
    </rPh>
    <rPh sb="2" eb="4">
      <t>スイサン</t>
    </rPh>
    <rPh sb="4" eb="6">
      <t>シセツ</t>
    </rPh>
    <rPh sb="6" eb="8">
      <t>サイガイ</t>
    </rPh>
    <rPh sb="8" eb="10">
      <t>フッキュウ</t>
    </rPh>
    <rPh sb="10" eb="11">
      <t>ヒ</t>
    </rPh>
    <phoneticPr fontId="4"/>
  </si>
  <si>
    <t>公共土木施設災害復旧費</t>
    <rPh sb="0" eb="2">
      <t>コウキョウ</t>
    </rPh>
    <rPh sb="2" eb="4">
      <t>ドボク</t>
    </rPh>
    <rPh sb="4" eb="6">
      <t>シセツ</t>
    </rPh>
    <rPh sb="6" eb="8">
      <t>サイガイ</t>
    </rPh>
    <rPh sb="8" eb="10">
      <t>フッキュウ</t>
    </rPh>
    <rPh sb="10" eb="11">
      <t>ヒ</t>
    </rPh>
    <phoneticPr fontId="4"/>
  </si>
  <si>
    <t>公債費</t>
    <phoneticPr fontId="15"/>
  </si>
  <si>
    <t>諸支出金</t>
    <phoneticPr fontId="15"/>
  </si>
  <si>
    <t>普通財産取得費</t>
    <rPh sb="0" eb="2">
      <t>フツウ</t>
    </rPh>
    <rPh sb="2" eb="4">
      <t>ザイサン</t>
    </rPh>
    <rPh sb="4" eb="6">
      <t>シュトク</t>
    </rPh>
    <rPh sb="6" eb="7">
      <t>ヒ</t>
    </rPh>
    <phoneticPr fontId="4"/>
  </si>
  <si>
    <t>予備費</t>
    <phoneticPr fontId="15"/>
  </si>
  <si>
    <t>　　（注）最終予算額には、平成28年度からの繰越額1,121,748千円が含まれている。</t>
    <phoneticPr fontId="4"/>
  </si>
  <si>
    <t>（８）特別会計予算額及び決算額（国民健康保険事業）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コクミン</t>
    </rPh>
    <rPh sb="18" eb="20">
      <t>ケンコウ</t>
    </rPh>
    <rPh sb="20" eb="22">
      <t>ホケン</t>
    </rPh>
    <rPh sb="22" eb="24">
      <t>ジギョウ</t>
    </rPh>
    <phoneticPr fontId="4"/>
  </si>
  <si>
    <t>（　歳　　入　）</t>
    <rPh sb="2" eb="3">
      <t>サイ</t>
    </rPh>
    <rPh sb="5" eb="6">
      <t>ニュウ</t>
    </rPh>
    <phoneticPr fontId="4"/>
  </si>
  <si>
    <t>総　　額</t>
    <rPh sb="0" eb="1">
      <t>フサ</t>
    </rPh>
    <rPh sb="3" eb="4">
      <t>ガク</t>
    </rPh>
    <phoneticPr fontId="4"/>
  </si>
  <si>
    <t>国民健康保険税</t>
    <rPh sb="0" eb="2">
      <t>コクミン</t>
    </rPh>
    <rPh sb="2" eb="4">
      <t>ケンコウ</t>
    </rPh>
    <rPh sb="4" eb="6">
      <t>ホケン</t>
    </rPh>
    <rPh sb="6" eb="7">
      <t>ゼイ</t>
    </rPh>
    <phoneticPr fontId="4"/>
  </si>
  <si>
    <t>療養給付費交付金</t>
    <rPh sb="0" eb="2">
      <t>リョウヨウ</t>
    </rPh>
    <rPh sb="2" eb="4">
      <t>キュウフ</t>
    </rPh>
    <rPh sb="4" eb="5">
      <t>ヒ</t>
    </rPh>
    <rPh sb="5" eb="8">
      <t>コウフキン</t>
    </rPh>
    <phoneticPr fontId="4"/>
  </si>
  <si>
    <t>前期高齢者交付金</t>
    <rPh sb="0" eb="2">
      <t>ゼンキ</t>
    </rPh>
    <rPh sb="2" eb="5">
      <t>コウレイシャ</t>
    </rPh>
    <rPh sb="5" eb="8">
      <t>コウフキン</t>
    </rPh>
    <phoneticPr fontId="4"/>
  </si>
  <si>
    <t>共同事業交付金</t>
    <rPh sb="0" eb="2">
      <t>キョウドウ</t>
    </rPh>
    <rPh sb="2" eb="4">
      <t>ジギョウ</t>
    </rPh>
    <rPh sb="4" eb="7">
      <t>コウフキン</t>
    </rPh>
    <phoneticPr fontId="4"/>
  </si>
  <si>
    <t>貸付金元利収入</t>
    <rPh sb="0" eb="2">
      <t>カシツケ</t>
    </rPh>
    <rPh sb="2" eb="3">
      <t>キン</t>
    </rPh>
    <rPh sb="3" eb="5">
      <t>ガンリ</t>
    </rPh>
    <rPh sb="5" eb="7">
      <t>シュウニュウ</t>
    </rPh>
    <phoneticPr fontId="4"/>
  </si>
  <si>
    <t>（　歳　　出　）</t>
    <rPh sb="2" eb="3">
      <t>サイ</t>
    </rPh>
    <rPh sb="5" eb="6">
      <t>シュツ</t>
    </rPh>
    <phoneticPr fontId="4"/>
  </si>
  <si>
    <t>運営協議会費</t>
    <rPh sb="0" eb="1">
      <t>ウン</t>
    </rPh>
    <rPh sb="1" eb="2">
      <t>エイ</t>
    </rPh>
    <rPh sb="2" eb="3">
      <t>キョウ</t>
    </rPh>
    <rPh sb="3" eb="4">
      <t>ギ</t>
    </rPh>
    <rPh sb="4" eb="5">
      <t>カイ</t>
    </rPh>
    <rPh sb="5" eb="6">
      <t>ヒ</t>
    </rPh>
    <phoneticPr fontId="4"/>
  </si>
  <si>
    <t>保険給付費</t>
    <rPh sb="0" eb="2">
      <t>ホケン</t>
    </rPh>
    <rPh sb="2" eb="4">
      <t>キュウフ</t>
    </rPh>
    <rPh sb="4" eb="5">
      <t>ヒ</t>
    </rPh>
    <phoneticPr fontId="4"/>
  </si>
  <si>
    <t>療養諸費</t>
    <rPh sb="0" eb="2">
      <t>リョウヨウ</t>
    </rPh>
    <rPh sb="2" eb="4">
      <t>ショヒ</t>
    </rPh>
    <phoneticPr fontId="4"/>
  </si>
  <si>
    <t>高額療養費</t>
    <rPh sb="0" eb="2">
      <t>コウガク</t>
    </rPh>
    <rPh sb="2" eb="5">
      <t>リョウヨウヒ</t>
    </rPh>
    <phoneticPr fontId="4"/>
  </si>
  <si>
    <t>移   送   費</t>
    <rPh sb="0" eb="1">
      <t>ウツリ</t>
    </rPh>
    <rPh sb="4" eb="5">
      <t>ソウ</t>
    </rPh>
    <rPh sb="8" eb="9">
      <t>ヒ</t>
    </rPh>
    <phoneticPr fontId="4"/>
  </si>
  <si>
    <t>出産育児諸費</t>
    <rPh sb="0" eb="2">
      <t>シュッサン</t>
    </rPh>
    <rPh sb="2" eb="4">
      <t>イクジ</t>
    </rPh>
    <rPh sb="4" eb="6">
      <t>ショヒ</t>
    </rPh>
    <phoneticPr fontId="4"/>
  </si>
  <si>
    <t>保育園[6園]、児童館[3館]
子育て支援センター[2所]</t>
    <rPh sb="0" eb="3">
      <t>ホイクエン</t>
    </rPh>
    <rPh sb="5" eb="6">
      <t>エン</t>
    </rPh>
    <rPh sb="8" eb="11">
      <t>ジドウカン</t>
    </rPh>
    <rPh sb="13" eb="14">
      <t>カン</t>
    </rPh>
    <rPh sb="16" eb="18">
      <t>コソダ</t>
    </rPh>
    <rPh sb="19" eb="21">
      <t>シエン</t>
    </rPh>
    <rPh sb="27" eb="28">
      <t>トコロ</t>
    </rPh>
    <phoneticPr fontId="16"/>
  </si>
  <si>
    <t>葬祭諸費</t>
    <rPh sb="0" eb="2">
      <t>ソウサイ</t>
    </rPh>
    <rPh sb="2" eb="4">
      <t>ショヒ</t>
    </rPh>
    <phoneticPr fontId="4"/>
  </si>
  <si>
    <t>後期高齢者支援金等</t>
    <rPh sb="0" eb="2">
      <t>コウキ</t>
    </rPh>
    <rPh sb="2" eb="5">
      <t>コウレイシャ</t>
    </rPh>
    <rPh sb="5" eb="7">
      <t>シエン</t>
    </rPh>
    <rPh sb="7" eb="8">
      <t>キン</t>
    </rPh>
    <rPh sb="8" eb="9">
      <t>トウ</t>
    </rPh>
    <phoneticPr fontId="4"/>
  </si>
  <si>
    <t>前期高齢者納付金等</t>
    <rPh sb="0" eb="2">
      <t>ゼンキ</t>
    </rPh>
    <rPh sb="2" eb="5">
      <t>コウレイシャ</t>
    </rPh>
    <rPh sb="5" eb="8">
      <t>ノウフキン</t>
    </rPh>
    <rPh sb="8" eb="9">
      <t>トウ</t>
    </rPh>
    <phoneticPr fontId="4"/>
  </si>
  <si>
    <t>老人保健拠出金</t>
    <rPh sb="0" eb="2">
      <t>ロウジン</t>
    </rPh>
    <rPh sb="2" eb="4">
      <t>ホケン</t>
    </rPh>
    <rPh sb="4" eb="7">
      <t>キョシュツキン</t>
    </rPh>
    <phoneticPr fontId="4"/>
  </si>
  <si>
    <t>介護納付金</t>
    <rPh sb="0" eb="2">
      <t>カイゴ</t>
    </rPh>
    <rPh sb="2" eb="5">
      <t>ノウフキン</t>
    </rPh>
    <phoneticPr fontId="4"/>
  </si>
  <si>
    <t>共同事業拠出金</t>
    <rPh sb="0" eb="2">
      <t>キョウドウ</t>
    </rPh>
    <rPh sb="2" eb="4">
      <t>ジギョウ</t>
    </rPh>
    <rPh sb="4" eb="7">
      <t>キョシュツキン</t>
    </rPh>
    <phoneticPr fontId="4"/>
  </si>
  <si>
    <t>保健事業費</t>
    <rPh sb="0" eb="2">
      <t>ホケン</t>
    </rPh>
    <rPh sb="2" eb="5">
      <t>ジギョウヒ</t>
    </rPh>
    <phoneticPr fontId="4"/>
  </si>
  <si>
    <t>基金積立金</t>
    <rPh sb="0" eb="2">
      <t>キキン</t>
    </rPh>
    <rPh sb="2" eb="4">
      <t>ツミタテ</t>
    </rPh>
    <rPh sb="4" eb="5">
      <t>キン</t>
    </rPh>
    <phoneticPr fontId="4"/>
  </si>
  <si>
    <t>資料：保険年金課</t>
    <rPh sb="0" eb="2">
      <t>シリョウ</t>
    </rPh>
    <rPh sb="3" eb="5">
      <t>ホケン</t>
    </rPh>
    <rPh sb="5" eb="7">
      <t>ネンキン</t>
    </rPh>
    <rPh sb="7" eb="8">
      <t>カ</t>
    </rPh>
    <phoneticPr fontId="4"/>
  </si>
  <si>
    <t>（９）特別会計予算額及び決算額（後期高齢者医療事業）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コウキ</t>
    </rPh>
    <rPh sb="18" eb="21">
      <t>コウレイシャ</t>
    </rPh>
    <rPh sb="21" eb="23">
      <t>イリョウ</t>
    </rPh>
    <rPh sb="23" eb="25">
      <t>ジギョウ</t>
    </rPh>
    <phoneticPr fontId="4"/>
  </si>
  <si>
    <t>後期高齢者医療保険料</t>
    <rPh sb="0" eb="2">
      <t>コウキ</t>
    </rPh>
    <rPh sb="2" eb="5">
      <t>コウレイシャ</t>
    </rPh>
    <rPh sb="5" eb="7">
      <t>イリョウ</t>
    </rPh>
    <rPh sb="7" eb="10">
      <t>ホケンリョウ</t>
    </rPh>
    <phoneticPr fontId="4"/>
  </si>
  <si>
    <t>（　歳　　出　）</t>
    <rPh sb="2" eb="3">
      <t>トシ</t>
    </rPh>
    <rPh sb="5" eb="6">
      <t>デ</t>
    </rPh>
    <phoneticPr fontId="4"/>
  </si>
  <si>
    <t>後期高齢者医療広域連合納付金</t>
    <rPh sb="0" eb="2">
      <t>コウキ</t>
    </rPh>
    <rPh sb="2" eb="5">
      <t>コウレイシャ</t>
    </rPh>
    <rPh sb="5" eb="7">
      <t>イリョウ</t>
    </rPh>
    <rPh sb="7" eb="9">
      <t>コウイキ</t>
    </rPh>
    <rPh sb="9" eb="11">
      <t>レンゴウ</t>
    </rPh>
    <rPh sb="11" eb="14">
      <t>ノウフキン</t>
    </rPh>
    <phoneticPr fontId="4"/>
  </si>
  <si>
    <t>（10）特別会計予算額及び決算額（介護保険事業）</t>
    <rPh sb="4" eb="5">
      <t>トク</t>
    </rPh>
    <rPh sb="5" eb="6">
      <t>ベツ</t>
    </rPh>
    <rPh sb="6" eb="7">
      <t>カイ</t>
    </rPh>
    <rPh sb="7" eb="8">
      <t>ケイ</t>
    </rPh>
    <rPh sb="8" eb="9">
      <t>ヨ</t>
    </rPh>
    <rPh sb="9" eb="10">
      <t>ザン</t>
    </rPh>
    <rPh sb="10" eb="11">
      <t>ガク</t>
    </rPh>
    <rPh sb="11" eb="12">
      <t>オヨ</t>
    </rPh>
    <rPh sb="13" eb="14">
      <t>ケツ</t>
    </rPh>
    <rPh sb="14" eb="15">
      <t>ザン</t>
    </rPh>
    <rPh sb="15" eb="16">
      <t>ガク</t>
    </rPh>
    <rPh sb="17" eb="19">
      <t>カイゴ</t>
    </rPh>
    <rPh sb="19" eb="21">
      <t>ホケン</t>
    </rPh>
    <rPh sb="21" eb="23">
      <t>ジギョウ</t>
    </rPh>
    <phoneticPr fontId="4"/>
  </si>
  <si>
    <t>（　歳　　入　）</t>
    <rPh sb="2" eb="3">
      <t>トシ</t>
    </rPh>
    <rPh sb="5" eb="6">
      <t>ニュウ</t>
    </rPh>
    <phoneticPr fontId="4"/>
  </si>
  <si>
    <t>介護保険料</t>
    <rPh sb="0" eb="2">
      <t>カイゴ</t>
    </rPh>
    <rPh sb="2" eb="4">
      <t>ホケン</t>
    </rPh>
    <rPh sb="4" eb="5">
      <t>リョウ</t>
    </rPh>
    <phoneticPr fontId="4"/>
  </si>
  <si>
    <t>支払基金交付金</t>
    <rPh sb="0" eb="2">
      <t>シハライ</t>
    </rPh>
    <rPh sb="2" eb="4">
      <t>キキン</t>
    </rPh>
    <rPh sb="4" eb="7">
      <t>コウフキン</t>
    </rPh>
    <phoneticPr fontId="4"/>
  </si>
  <si>
    <t>地域支援事業</t>
    <rPh sb="0" eb="2">
      <t>チイキ</t>
    </rPh>
    <rPh sb="2" eb="4">
      <t>シエン</t>
    </rPh>
    <rPh sb="4" eb="6">
      <t>ジギョウ</t>
    </rPh>
    <phoneticPr fontId="4"/>
  </si>
  <si>
    <t>財政安定化基金拠出金</t>
    <rPh sb="0" eb="2">
      <t>ザイセイ</t>
    </rPh>
    <rPh sb="2" eb="5">
      <t>アンテイカ</t>
    </rPh>
    <rPh sb="5" eb="7">
      <t>キキン</t>
    </rPh>
    <rPh sb="7" eb="10">
      <t>キョシュツキン</t>
    </rPh>
    <phoneticPr fontId="4"/>
  </si>
  <si>
    <t xml:space="preserve"> 資料：介護長寿課</t>
    <rPh sb="1" eb="3">
      <t>シリョウ</t>
    </rPh>
    <rPh sb="4" eb="6">
      <t>カイゴ</t>
    </rPh>
    <rPh sb="6" eb="8">
      <t>チョウジュ</t>
    </rPh>
    <rPh sb="8" eb="9">
      <t>カ</t>
    </rPh>
    <phoneticPr fontId="4"/>
  </si>
  <si>
    <t>（11）公営企業会計予算額及び決算額（水道事業）</t>
    <rPh sb="4" eb="6">
      <t>コウエイ</t>
    </rPh>
    <rPh sb="6" eb="8">
      <t>キギョウ</t>
    </rPh>
    <rPh sb="8" eb="9">
      <t>カイ</t>
    </rPh>
    <rPh sb="9" eb="10">
      <t>ケイ</t>
    </rPh>
    <rPh sb="10" eb="11">
      <t>ヨ</t>
    </rPh>
    <rPh sb="11" eb="12">
      <t>ザン</t>
    </rPh>
    <rPh sb="12" eb="13">
      <t>ガク</t>
    </rPh>
    <rPh sb="13" eb="14">
      <t>オヨ</t>
    </rPh>
    <rPh sb="15" eb="16">
      <t>ケツ</t>
    </rPh>
    <rPh sb="16" eb="17">
      <t>ザン</t>
    </rPh>
    <rPh sb="17" eb="18">
      <t>ガク</t>
    </rPh>
    <rPh sb="19" eb="21">
      <t>スイドウ</t>
    </rPh>
    <rPh sb="21" eb="23">
      <t>ジギョウ</t>
    </rPh>
    <phoneticPr fontId="4"/>
  </si>
  <si>
    <t>（１）収益的収入及び支出</t>
    <rPh sb="3" eb="6">
      <t>シュウエキテキ</t>
    </rPh>
    <rPh sb="6" eb="8">
      <t>シュウニュウ</t>
    </rPh>
    <rPh sb="8" eb="9">
      <t>オヨ</t>
    </rPh>
    <rPh sb="10" eb="12">
      <t>シシュツ</t>
    </rPh>
    <phoneticPr fontId="4"/>
  </si>
  <si>
    <t>（　収　　入　）</t>
    <rPh sb="2" eb="3">
      <t>オサム</t>
    </rPh>
    <rPh sb="5" eb="6">
      <t>イリ</t>
    </rPh>
    <phoneticPr fontId="4"/>
  </si>
  <si>
    <t>　　第１款　水道事業収益</t>
    <rPh sb="2" eb="3">
      <t>ダイ</t>
    </rPh>
    <rPh sb="4" eb="5">
      <t>カン</t>
    </rPh>
    <rPh sb="6" eb="8">
      <t>スイドウ</t>
    </rPh>
    <rPh sb="8" eb="10">
      <t>ジギョウ</t>
    </rPh>
    <rPh sb="10" eb="12">
      <t>シュウエキ</t>
    </rPh>
    <phoneticPr fontId="4"/>
  </si>
  <si>
    <t>第１項</t>
    <rPh sb="0" eb="1">
      <t>ダイ</t>
    </rPh>
    <rPh sb="2" eb="3">
      <t>コウ</t>
    </rPh>
    <phoneticPr fontId="4"/>
  </si>
  <si>
    <t>営 業 収 益</t>
    <rPh sb="0" eb="1">
      <t>エイ</t>
    </rPh>
    <rPh sb="2" eb="3">
      <t>ギョウ</t>
    </rPh>
    <rPh sb="4" eb="5">
      <t>オサム</t>
    </rPh>
    <rPh sb="6" eb="7">
      <t>エキ</t>
    </rPh>
    <phoneticPr fontId="4"/>
  </si>
  <si>
    <t>第２項</t>
    <rPh sb="0" eb="1">
      <t>ダイ</t>
    </rPh>
    <rPh sb="2" eb="3">
      <t>コウ</t>
    </rPh>
    <phoneticPr fontId="4"/>
  </si>
  <si>
    <t>営業外収益</t>
    <rPh sb="0" eb="3">
      <t>エイギョウガイ</t>
    </rPh>
    <rPh sb="3" eb="5">
      <t>シュウエキ</t>
    </rPh>
    <phoneticPr fontId="4"/>
  </si>
  <si>
    <t>第３項</t>
    <rPh sb="0" eb="1">
      <t>ダイ</t>
    </rPh>
    <rPh sb="2" eb="3">
      <t>コウ</t>
    </rPh>
    <phoneticPr fontId="4"/>
  </si>
  <si>
    <t>特 別 利 益</t>
    <rPh sb="0" eb="1">
      <t>トク</t>
    </rPh>
    <rPh sb="2" eb="3">
      <t>ベツ</t>
    </rPh>
    <rPh sb="4" eb="5">
      <t>リ</t>
    </rPh>
    <rPh sb="6" eb="7">
      <t>エキ</t>
    </rPh>
    <phoneticPr fontId="4"/>
  </si>
  <si>
    <t>（　支　　出　）</t>
    <rPh sb="2" eb="3">
      <t>ササ</t>
    </rPh>
    <rPh sb="5" eb="6">
      <t>デ</t>
    </rPh>
    <phoneticPr fontId="4"/>
  </si>
  <si>
    <t>　　第１款　水道事業費用</t>
    <rPh sb="2" eb="3">
      <t>ダイ</t>
    </rPh>
    <rPh sb="4" eb="5">
      <t>カン</t>
    </rPh>
    <rPh sb="6" eb="8">
      <t>スイドウ</t>
    </rPh>
    <rPh sb="8" eb="10">
      <t>ジギョウ</t>
    </rPh>
    <rPh sb="10" eb="12">
      <t>ヒヨウ</t>
    </rPh>
    <phoneticPr fontId="4"/>
  </si>
  <si>
    <t>営 業 費 用</t>
    <rPh sb="0" eb="1">
      <t>エイ</t>
    </rPh>
    <rPh sb="2" eb="3">
      <t>ギョウ</t>
    </rPh>
    <rPh sb="4" eb="5">
      <t>ヒ</t>
    </rPh>
    <rPh sb="6" eb="7">
      <t>ヨウ</t>
    </rPh>
    <phoneticPr fontId="4"/>
  </si>
  <si>
    <t>営業外費用</t>
    <rPh sb="0" eb="3">
      <t>エイギョウガイ</t>
    </rPh>
    <rPh sb="3" eb="5">
      <t>ヒヨウ</t>
    </rPh>
    <phoneticPr fontId="4"/>
  </si>
  <si>
    <t>特 別 損 失</t>
    <rPh sb="0" eb="1">
      <t>トク</t>
    </rPh>
    <rPh sb="2" eb="3">
      <t>ベツ</t>
    </rPh>
    <rPh sb="4" eb="5">
      <t>ソン</t>
    </rPh>
    <rPh sb="6" eb="7">
      <t>シツ</t>
    </rPh>
    <phoneticPr fontId="4"/>
  </si>
  <si>
    <t>第４項</t>
    <rPh sb="0" eb="1">
      <t>ダイ</t>
    </rPh>
    <rPh sb="2" eb="3">
      <t>コウ</t>
    </rPh>
    <phoneticPr fontId="4"/>
  </si>
  <si>
    <t>予　 備 　費</t>
    <rPh sb="0" eb="1">
      <t>ヨ</t>
    </rPh>
    <rPh sb="3" eb="4">
      <t>ソナエ</t>
    </rPh>
    <rPh sb="6" eb="7">
      <t>ヒ</t>
    </rPh>
    <phoneticPr fontId="4"/>
  </si>
  <si>
    <t>（２）資本的収入及び支出</t>
    <rPh sb="3" eb="6">
      <t>シホンテキ</t>
    </rPh>
    <rPh sb="6" eb="8">
      <t>シュウニュウ</t>
    </rPh>
    <rPh sb="8" eb="9">
      <t>オヨ</t>
    </rPh>
    <rPh sb="10" eb="12">
      <t>シシュツ</t>
    </rPh>
    <phoneticPr fontId="4"/>
  </si>
  <si>
    <t>　　第１款　資本的収入</t>
    <rPh sb="2" eb="3">
      <t>ダイ</t>
    </rPh>
    <rPh sb="4" eb="5">
      <t>カン</t>
    </rPh>
    <rPh sb="6" eb="9">
      <t>シホンテキ</t>
    </rPh>
    <rPh sb="9" eb="11">
      <t>シュウニュウ</t>
    </rPh>
    <phoneticPr fontId="4"/>
  </si>
  <si>
    <t>企業債</t>
    <rPh sb="0" eb="2">
      <t>キギョウ</t>
    </rPh>
    <rPh sb="2" eb="3">
      <t>サイ</t>
    </rPh>
    <phoneticPr fontId="4"/>
  </si>
  <si>
    <t>工事負担金</t>
    <rPh sb="0" eb="1">
      <t>コウ</t>
    </rPh>
    <rPh sb="1" eb="2">
      <t>コト</t>
    </rPh>
    <rPh sb="2" eb="3">
      <t>フ</t>
    </rPh>
    <rPh sb="3" eb="4">
      <t>タン</t>
    </rPh>
    <rPh sb="4" eb="5">
      <t>カネ</t>
    </rPh>
    <phoneticPr fontId="4"/>
  </si>
  <si>
    <t>他会計負担金</t>
    <rPh sb="0" eb="1">
      <t>ホカ</t>
    </rPh>
    <rPh sb="1" eb="3">
      <t>カイケイ</t>
    </rPh>
    <rPh sb="3" eb="6">
      <t>フタンキン</t>
    </rPh>
    <phoneticPr fontId="4"/>
  </si>
  <si>
    <t>　　第１款　資本的支出</t>
    <rPh sb="2" eb="3">
      <t>ダイ</t>
    </rPh>
    <rPh sb="4" eb="5">
      <t>カン</t>
    </rPh>
    <rPh sb="6" eb="9">
      <t>シホンテキ</t>
    </rPh>
    <rPh sb="9" eb="11">
      <t>シシュツ</t>
    </rPh>
    <phoneticPr fontId="4"/>
  </si>
  <si>
    <t>建設改良費</t>
    <rPh sb="0" eb="1">
      <t>ケン</t>
    </rPh>
    <rPh sb="1" eb="2">
      <t>セツ</t>
    </rPh>
    <rPh sb="2" eb="3">
      <t>アラタ</t>
    </rPh>
    <rPh sb="3" eb="4">
      <t>リョウ</t>
    </rPh>
    <rPh sb="4" eb="5">
      <t>ヒ</t>
    </rPh>
    <phoneticPr fontId="4"/>
  </si>
  <si>
    <t>企業債償還金</t>
    <rPh sb="0" eb="2">
      <t>キギョウ</t>
    </rPh>
    <rPh sb="2" eb="3">
      <t>サイ</t>
    </rPh>
    <rPh sb="3" eb="6">
      <t>ショウカンキン</t>
    </rPh>
    <phoneticPr fontId="4"/>
  </si>
  <si>
    <t>固定資産購入費</t>
    <rPh sb="0" eb="2">
      <t>コテイ</t>
    </rPh>
    <rPh sb="2" eb="4">
      <t>シサン</t>
    </rPh>
    <rPh sb="4" eb="7">
      <t>コウニュウヒ</t>
    </rPh>
    <phoneticPr fontId="4"/>
  </si>
  <si>
    <t>資料：上下水道課</t>
    <rPh sb="0" eb="2">
      <t>シリョウ</t>
    </rPh>
    <rPh sb="3" eb="5">
      <t>ジョウゲ</t>
    </rPh>
    <rPh sb="5" eb="7">
      <t>スイドウ</t>
    </rPh>
    <rPh sb="7" eb="8">
      <t>カ</t>
    </rPh>
    <phoneticPr fontId="4"/>
  </si>
  <si>
    <t>　（注）資本的収入及び支出の最終予算額及び決算額には、地方公営企業法第26条の規定による繰越額</t>
    <rPh sb="2" eb="3">
      <t>チュウ</t>
    </rPh>
    <rPh sb="4" eb="7">
      <t>シホンテキ</t>
    </rPh>
    <rPh sb="7" eb="9">
      <t>シュウニュウ</t>
    </rPh>
    <rPh sb="9" eb="10">
      <t>オヨ</t>
    </rPh>
    <rPh sb="11" eb="13">
      <t>シシュツ</t>
    </rPh>
    <rPh sb="14" eb="16">
      <t>サイシュウ</t>
    </rPh>
    <rPh sb="16" eb="18">
      <t>ヨサン</t>
    </rPh>
    <rPh sb="18" eb="19">
      <t>ガク</t>
    </rPh>
    <rPh sb="19" eb="20">
      <t>オヨ</t>
    </rPh>
    <rPh sb="21" eb="23">
      <t>ケッサン</t>
    </rPh>
    <rPh sb="23" eb="24">
      <t>ガク</t>
    </rPh>
    <rPh sb="27" eb="29">
      <t>チホウ</t>
    </rPh>
    <rPh sb="29" eb="31">
      <t>コウエイ</t>
    </rPh>
    <rPh sb="31" eb="33">
      <t>キギョウ</t>
    </rPh>
    <rPh sb="33" eb="34">
      <t>ホウ</t>
    </rPh>
    <rPh sb="34" eb="35">
      <t>ダイ</t>
    </rPh>
    <rPh sb="37" eb="38">
      <t>ジョウ</t>
    </rPh>
    <rPh sb="39" eb="41">
      <t>キテイ</t>
    </rPh>
    <rPh sb="44" eb="46">
      <t>クリコシ</t>
    </rPh>
    <rPh sb="46" eb="47">
      <t>ガク</t>
    </rPh>
    <phoneticPr fontId="4"/>
  </si>
  <si>
    <t>　　　　及び繰越額に係る財源充当額が含まれている。</t>
    <rPh sb="4" eb="5">
      <t>オヨ</t>
    </rPh>
    <rPh sb="6" eb="8">
      <t>クリコシ</t>
    </rPh>
    <rPh sb="8" eb="9">
      <t>ガク</t>
    </rPh>
    <rPh sb="10" eb="11">
      <t>カカ</t>
    </rPh>
    <rPh sb="18" eb="19">
      <t>フク</t>
    </rPh>
    <phoneticPr fontId="4"/>
  </si>
  <si>
    <t>（12）公営企業会計予算額及び決算額（下水道事業）</t>
    <rPh sb="4" eb="6">
      <t>コウエイ</t>
    </rPh>
    <rPh sb="6" eb="8">
      <t>キギョウ</t>
    </rPh>
    <rPh sb="8" eb="9">
      <t>カイ</t>
    </rPh>
    <rPh sb="9" eb="10">
      <t>ケイ</t>
    </rPh>
    <rPh sb="10" eb="11">
      <t>ヨ</t>
    </rPh>
    <rPh sb="11" eb="12">
      <t>ザン</t>
    </rPh>
    <rPh sb="12" eb="13">
      <t>ガク</t>
    </rPh>
    <rPh sb="13" eb="14">
      <t>オヨ</t>
    </rPh>
    <rPh sb="15" eb="16">
      <t>ケツ</t>
    </rPh>
    <rPh sb="16" eb="17">
      <t>ザン</t>
    </rPh>
    <rPh sb="17" eb="18">
      <t>ガク</t>
    </rPh>
    <rPh sb="19" eb="20">
      <t>シタ</t>
    </rPh>
    <rPh sb="20" eb="22">
      <t>スイドウ</t>
    </rPh>
    <rPh sb="22" eb="24">
      <t>ジギョウ</t>
    </rPh>
    <phoneticPr fontId="4"/>
  </si>
  <si>
    <t>　　第１款　下水道事業収益</t>
    <rPh sb="2" eb="3">
      <t>ダイ</t>
    </rPh>
    <rPh sb="4" eb="5">
      <t>カン</t>
    </rPh>
    <rPh sb="6" eb="7">
      <t>シタ</t>
    </rPh>
    <rPh sb="7" eb="9">
      <t>スイドウ</t>
    </rPh>
    <rPh sb="9" eb="11">
      <t>ジギョウ</t>
    </rPh>
    <rPh sb="11" eb="13">
      <t>シュウエキ</t>
    </rPh>
    <phoneticPr fontId="4"/>
  </si>
  <si>
    <t>　　第１款　下水道事業費用</t>
    <rPh sb="2" eb="3">
      <t>ダイ</t>
    </rPh>
    <rPh sb="4" eb="5">
      <t>カン</t>
    </rPh>
    <rPh sb="6" eb="7">
      <t>シタ</t>
    </rPh>
    <rPh sb="7" eb="9">
      <t>スイドウ</t>
    </rPh>
    <rPh sb="9" eb="11">
      <t>ジギョウ</t>
    </rPh>
    <rPh sb="11" eb="13">
      <t>ヒヨウ</t>
    </rPh>
    <phoneticPr fontId="4"/>
  </si>
  <si>
    <t>補助金</t>
    <rPh sb="0" eb="3">
      <t>ホジョキン</t>
    </rPh>
    <phoneticPr fontId="4"/>
  </si>
  <si>
    <t>受益者負担金</t>
    <rPh sb="0" eb="3">
      <t>ジュエキシャ</t>
    </rPh>
    <rPh sb="3" eb="5">
      <t>フタン</t>
    </rPh>
    <rPh sb="5" eb="6">
      <t>キン</t>
    </rPh>
    <phoneticPr fontId="4"/>
  </si>
  <si>
    <t>他会計出資金</t>
    <rPh sb="0" eb="1">
      <t>タ</t>
    </rPh>
    <rPh sb="1" eb="3">
      <t>カイケイ</t>
    </rPh>
    <rPh sb="3" eb="5">
      <t>シュッシ</t>
    </rPh>
    <rPh sb="5" eb="6">
      <t>キン</t>
    </rPh>
    <phoneticPr fontId="4"/>
  </si>
  <si>
    <t>（13）市　税　の</t>
    <rPh sb="4" eb="5">
      <t>シ</t>
    </rPh>
    <rPh sb="6" eb="7">
      <t>ゼイ</t>
    </rPh>
    <phoneticPr fontId="15"/>
  </si>
  <si>
    <t>　内　訳</t>
    <phoneticPr fontId="4"/>
  </si>
  <si>
    <t>（普通税）</t>
    <rPh sb="1" eb="3">
      <t>フツウ</t>
    </rPh>
    <rPh sb="3" eb="4">
      <t>ゼイ</t>
    </rPh>
    <phoneticPr fontId="4"/>
  </si>
  <si>
    <t>市民税</t>
    <rPh sb="0" eb="3">
      <t>シミンゼイゼイ</t>
    </rPh>
    <phoneticPr fontId="4"/>
  </si>
  <si>
    <t>個人分</t>
    <rPh sb="0" eb="2">
      <t>コジン</t>
    </rPh>
    <rPh sb="2" eb="3">
      <t>ブン</t>
    </rPh>
    <phoneticPr fontId="4"/>
  </si>
  <si>
    <t>法人分</t>
    <rPh sb="0" eb="2">
      <t>ホウジン</t>
    </rPh>
    <rPh sb="2" eb="3">
      <t>ブン</t>
    </rPh>
    <phoneticPr fontId="4"/>
  </si>
  <si>
    <t>固定資産税</t>
    <rPh sb="0" eb="2">
      <t>コテイ</t>
    </rPh>
    <rPh sb="2" eb="5">
      <t>シサンゼイ</t>
    </rPh>
    <phoneticPr fontId="4"/>
  </si>
  <si>
    <t>軽自動車税</t>
    <rPh sb="0" eb="4">
      <t>ケイジドウシャ</t>
    </rPh>
    <rPh sb="4" eb="5">
      <t>ゼイ</t>
    </rPh>
    <phoneticPr fontId="4"/>
  </si>
  <si>
    <t>市たばこ税</t>
    <rPh sb="0" eb="1">
      <t>シ</t>
    </rPh>
    <rPh sb="4" eb="5">
      <t>ゼイ</t>
    </rPh>
    <phoneticPr fontId="4"/>
  </si>
  <si>
    <t>特別土地保有税</t>
    <rPh sb="0" eb="2">
      <t>トクベツ</t>
    </rPh>
    <rPh sb="2" eb="4">
      <t>トチ</t>
    </rPh>
    <rPh sb="4" eb="7">
      <t>ホユウゼイ</t>
    </rPh>
    <phoneticPr fontId="4"/>
  </si>
  <si>
    <t>－</t>
    <phoneticPr fontId="15"/>
  </si>
  <si>
    <t>－</t>
    <phoneticPr fontId="4"/>
  </si>
  <si>
    <t>－</t>
    <phoneticPr fontId="15"/>
  </si>
  <si>
    <t>（目的税）</t>
    <rPh sb="1" eb="4">
      <t>モクテキゼイ</t>
    </rPh>
    <phoneticPr fontId="4"/>
  </si>
  <si>
    <t>都市計画税</t>
    <rPh sb="0" eb="2">
      <t>トシ</t>
    </rPh>
    <rPh sb="2" eb="4">
      <t>ケイカク</t>
    </rPh>
    <rPh sb="4" eb="5">
      <t>ゼイ</t>
    </rPh>
    <phoneticPr fontId="4"/>
  </si>
  <si>
    <t>徴収率</t>
    <rPh sb="0" eb="2">
      <t>チョウシュウ</t>
    </rPh>
    <rPh sb="2" eb="3">
      <t>リツ</t>
    </rPh>
    <phoneticPr fontId="4"/>
  </si>
  <si>
    <t>負担額　　　　</t>
    <rPh sb="0" eb="2">
      <t>フタン</t>
    </rPh>
    <rPh sb="2" eb="3">
      <t>ガク</t>
    </rPh>
    <phoneticPr fontId="4"/>
  </si>
  <si>
    <t>一世帯当たり</t>
    <rPh sb="0" eb="1">
      <t>イチ</t>
    </rPh>
    <rPh sb="1" eb="3">
      <t>セタイ</t>
    </rPh>
    <rPh sb="3" eb="4">
      <t>アタ</t>
    </rPh>
    <phoneticPr fontId="4"/>
  </si>
  <si>
    <t>円</t>
  </si>
  <si>
    <t>一人当たり</t>
    <rPh sb="0" eb="1">
      <t>イチ</t>
    </rPh>
    <rPh sb="1" eb="2">
      <t>ジン</t>
    </rPh>
    <rPh sb="2" eb="3">
      <t>アタ</t>
    </rPh>
    <phoneticPr fontId="4"/>
  </si>
  <si>
    <t>資料：税務課</t>
    <rPh sb="0" eb="2">
      <t>シリョウ</t>
    </rPh>
    <rPh sb="3" eb="5">
      <t>ゼイム</t>
    </rPh>
    <rPh sb="5" eb="6">
      <t>カ</t>
    </rPh>
    <phoneticPr fontId="4"/>
  </si>
  <si>
    <t>　（注）一世帯当たりの負担額、一人当たりの負担額はそれぞれ各年度３月末の世帯数、人口をもとに算出した。</t>
    <rPh sb="2" eb="3">
      <t>チュウ</t>
    </rPh>
    <rPh sb="4" eb="5">
      <t>イチ</t>
    </rPh>
    <rPh sb="5" eb="7">
      <t>セタイ</t>
    </rPh>
    <rPh sb="7" eb="8">
      <t>ア</t>
    </rPh>
    <rPh sb="11" eb="13">
      <t>フタン</t>
    </rPh>
    <rPh sb="13" eb="14">
      <t>ガク</t>
    </rPh>
    <rPh sb="15" eb="17">
      <t>ヒトリ</t>
    </rPh>
    <rPh sb="17" eb="18">
      <t>ア</t>
    </rPh>
    <rPh sb="21" eb="23">
      <t>フタン</t>
    </rPh>
    <rPh sb="23" eb="24">
      <t>ガク</t>
    </rPh>
    <rPh sb="29" eb="32">
      <t>カクネンド</t>
    </rPh>
    <rPh sb="33" eb="35">
      <t>ガツマツ</t>
    </rPh>
    <rPh sb="36" eb="39">
      <t>セタイスウ</t>
    </rPh>
    <rPh sb="40" eb="42">
      <t>ジンコウ</t>
    </rPh>
    <rPh sb="46" eb="48">
      <t>サンシュツ</t>
    </rPh>
    <phoneticPr fontId="4"/>
  </si>
  <si>
    <t>（14）公有財産</t>
    <rPh sb="4" eb="5">
      <t>コウ</t>
    </rPh>
    <phoneticPr fontId="4"/>
  </si>
  <si>
    <t>の状況</t>
    <phoneticPr fontId="4"/>
  </si>
  <si>
    <t>単位：千円、㎡</t>
    <rPh sb="0" eb="2">
      <t>タンイ</t>
    </rPh>
    <rPh sb="3" eb="5">
      <t>センエン</t>
    </rPh>
    <phoneticPr fontId="4"/>
  </si>
  <si>
    <t>年　度</t>
    <rPh sb="0" eb="1">
      <t>トシ</t>
    </rPh>
    <rPh sb="2" eb="3">
      <t>タビ</t>
    </rPh>
    <phoneticPr fontId="4"/>
  </si>
  <si>
    <t>土　地　面　積</t>
    <rPh sb="0" eb="1">
      <t>ツチ</t>
    </rPh>
    <rPh sb="2" eb="3">
      <t>チ</t>
    </rPh>
    <rPh sb="4" eb="5">
      <t>メン</t>
    </rPh>
    <rPh sb="6" eb="7">
      <t>セキ</t>
    </rPh>
    <phoneticPr fontId="4"/>
  </si>
  <si>
    <t>　公　　有　　財　　産</t>
    <rPh sb="1" eb="2">
      <t>コウ</t>
    </rPh>
    <rPh sb="4" eb="5">
      <t>ユウ</t>
    </rPh>
    <rPh sb="7" eb="8">
      <t>ザイ</t>
    </rPh>
    <rPh sb="10" eb="11">
      <t>サン</t>
    </rPh>
    <phoneticPr fontId="4"/>
  </si>
  <si>
    <t>基　金</t>
    <rPh sb="0" eb="1">
      <t>モト</t>
    </rPh>
    <rPh sb="2" eb="3">
      <t>キン</t>
    </rPh>
    <phoneticPr fontId="4"/>
  </si>
  <si>
    <t>建　　物　　延　　面　　積</t>
    <rPh sb="0" eb="1">
      <t>ケン</t>
    </rPh>
    <rPh sb="3" eb="4">
      <t>ブツ</t>
    </rPh>
    <rPh sb="6" eb="7">
      <t>ノ</t>
    </rPh>
    <rPh sb="9" eb="10">
      <t>メン</t>
    </rPh>
    <rPh sb="12" eb="13">
      <t>セキ</t>
    </rPh>
    <phoneticPr fontId="4"/>
  </si>
  <si>
    <t>有価証券</t>
    <rPh sb="0" eb="2">
      <t>ユウカ</t>
    </rPh>
    <rPh sb="2" eb="4">
      <t>ショウケン</t>
    </rPh>
    <phoneticPr fontId="4"/>
  </si>
  <si>
    <t>出資による権利</t>
    <rPh sb="0" eb="2">
      <t>シュッシ</t>
    </rPh>
    <rPh sb="5" eb="7">
      <t>ケンリ</t>
    </rPh>
    <phoneticPr fontId="4"/>
  </si>
  <si>
    <t>木造</t>
    <rPh sb="0" eb="2">
      <t>モクゾウ</t>
    </rPh>
    <phoneticPr fontId="4"/>
  </si>
  <si>
    <t>非木造</t>
    <rPh sb="0" eb="1">
      <t>ヒ</t>
    </rPh>
    <rPh sb="1" eb="3">
      <t>モクゾウ</t>
    </rPh>
    <phoneticPr fontId="4"/>
  </si>
  <si>
    <t>延面積計</t>
    <rPh sb="0" eb="1">
      <t>エン</t>
    </rPh>
    <rPh sb="1" eb="3">
      <t>メンセキ</t>
    </rPh>
    <rPh sb="3" eb="4">
      <t>ケイ</t>
    </rPh>
    <phoneticPr fontId="4"/>
  </si>
  <si>
    <t>26</t>
    <phoneticPr fontId="4"/>
  </si>
  <si>
    <t>27</t>
    <phoneticPr fontId="4"/>
  </si>
  <si>
    <t>28</t>
    <phoneticPr fontId="4"/>
  </si>
  <si>
    <t>29</t>
    <phoneticPr fontId="4"/>
  </si>
  <si>
    <t>資料：総務課、会計課</t>
    <rPh sb="0" eb="2">
      <t>シリョウ</t>
    </rPh>
    <rPh sb="3" eb="6">
      <t>ソウムカ</t>
    </rPh>
    <rPh sb="7" eb="10">
      <t>カイケイカ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</si>
</sst>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quot;△ &quot;#,##0"/>
    <numFmt numFmtId="177" formatCode="#,##0.0;&quot;△ &quot;#,##0.0"/>
    <numFmt numFmtId="178" formatCode="#,##0.000;&quot;△ &quot;#,##0.000"/>
    <numFmt numFmtId="179" formatCode="#,##0_ ;[Red]\-#,##0\ "/>
    <numFmt numFmtId="180" formatCode="0.0_);[Red]\(0.0\)"/>
    <numFmt numFmtId="181" formatCode="#,##0_);[Red]\(#,##0\)"/>
    <numFmt numFmtId="182" formatCode="#,##0.0_);[Red]\(#,##0.0\)"/>
    <numFmt numFmtId="183" formatCode="#,##0_ "/>
    <numFmt numFmtId="184" formatCode="0.00_ "/>
  </numFmts>
  <fonts count="19">
    <font>
      <sz val="11"/>
      <color theme="1"/>
      <name val="ＭＳ Ｐゴシック"/>
      <family val="2"/>
      <charset val="128"/>
      <scheme val="minor"/>
    </font>
    <font>
      <sz val="11"/>
      <name val="ＭＳ Ｐゴシック"/>
      <family val="3"/>
      <charset val="128"/>
    </font>
    <font>
      <sz val="6"/>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9"/>
      <name val="ＭＳ Ｐ明朝"/>
      <family val="1"/>
      <charset val="128"/>
    </font>
    <font>
      <sz val="8"/>
      <name val="ＭＳ Ｐ明朝"/>
      <family val="1"/>
      <charset val="128"/>
    </font>
    <font>
      <b/>
      <sz val="8"/>
      <name val="ＭＳ Ｐゴシック"/>
      <family val="3"/>
      <charset val="128"/>
    </font>
    <font>
      <sz val="7"/>
      <name val="ＭＳ Ｐ明朝"/>
      <family val="1"/>
      <charset val="128"/>
    </font>
    <font>
      <sz val="6"/>
      <name val="ＭＳ Ｐゴシック"/>
      <family val="2"/>
      <charset val="128"/>
    </font>
    <font>
      <sz val="8"/>
      <name val="ＭＳ Ｐゴシック"/>
      <family val="3"/>
      <charset val="128"/>
    </font>
    <font>
      <b/>
      <sz val="8"/>
      <name val="ＭＳ Ｐ明朝"/>
      <family val="1"/>
      <charset val="128"/>
    </font>
    <font>
      <sz val="6"/>
      <name val="ＭＳ Ｐゴシック"/>
      <family val="3"/>
      <charset val="128"/>
      <scheme val="minor"/>
    </font>
    <font>
      <sz val="6"/>
      <name val="ＭＳ 明朝"/>
      <family val="1"/>
      <charset val="128"/>
    </font>
    <font>
      <sz val="11"/>
      <color theme="1"/>
      <name val="ＭＳ Ｐゴシック"/>
      <family val="2"/>
      <charset val="128"/>
    </font>
    <font>
      <sz val="11"/>
      <color theme="1"/>
      <name val="ＭＳ Ｐゴシック"/>
      <family val="3"/>
      <charset val="128"/>
      <scheme val="minor"/>
    </font>
  </fonts>
  <fills count="2">
    <fill>
      <patternFill patternType="none"/>
    </fill>
    <fill>
      <patternFill patternType="gray125"/>
    </fill>
  </fills>
  <borders count="99">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hair">
        <color rgb="FF000000"/>
      </bottom>
      <diagonal/>
    </border>
    <border>
      <left/>
      <right style="thin">
        <color indexed="64"/>
      </right>
      <top style="medium">
        <color indexed="64"/>
      </top>
      <bottom style="hair">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rgb="FF000000"/>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rgb="FF000000"/>
      </left>
      <right/>
      <top style="hair">
        <color indexed="64"/>
      </top>
      <bottom/>
      <diagonal/>
    </border>
    <border>
      <left/>
      <right style="thin">
        <color indexed="64"/>
      </right>
      <top/>
      <bottom/>
      <diagonal/>
    </border>
    <border>
      <left style="hair">
        <color rgb="FF000000"/>
      </left>
      <right/>
      <top/>
      <bottom/>
      <diagonal/>
    </border>
    <border>
      <left style="hair">
        <color rgb="FF000000"/>
      </left>
      <right/>
      <top/>
      <bottom style="thin">
        <color indexed="64"/>
      </bottom>
      <diagonal/>
    </border>
    <border>
      <left/>
      <right/>
      <top style="thin">
        <color indexed="64"/>
      </top>
      <bottom style="medium">
        <color indexed="64"/>
      </bottom>
      <diagonal/>
    </border>
    <border>
      <left style="hair">
        <color rgb="FF000000"/>
      </left>
      <right/>
      <top style="hair">
        <color rgb="FF000000"/>
      </top>
      <bottom/>
      <diagonal/>
    </border>
    <border>
      <left/>
      <right/>
      <top style="hair">
        <color rgb="FF000000"/>
      </top>
      <bottom/>
      <diagonal/>
    </border>
    <border>
      <left/>
      <right style="thin">
        <color indexed="64"/>
      </right>
      <top style="hair">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rgb="FF000000"/>
      </left>
      <right/>
      <top style="thin">
        <color indexed="64"/>
      </top>
      <bottom style="hair">
        <color indexed="64"/>
      </bottom>
      <diagonal/>
    </border>
    <border>
      <left style="thin">
        <color indexed="64"/>
      </left>
      <right/>
      <top style="medium">
        <color indexed="64"/>
      </top>
      <bottom style="hair">
        <color rgb="FF000000"/>
      </bottom>
      <diagonal/>
    </border>
    <border>
      <left/>
      <right style="hair">
        <color rgb="FF000000"/>
      </right>
      <top style="hair">
        <color rgb="FF000000"/>
      </top>
      <bottom/>
      <diagonal/>
    </border>
    <border>
      <left/>
      <right style="hair">
        <color indexed="64"/>
      </right>
      <top style="hair">
        <color rgb="FF000000"/>
      </top>
      <bottom/>
      <diagonal/>
    </border>
    <border>
      <left style="hair">
        <color indexed="64"/>
      </left>
      <right/>
      <top style="hair">
        <color rgb="FF000000"/>
      </top>
      <bottom/>
      <diagonal/>
    </border>
    <border>
      <left/>
      <right style="hair">
        <color rgb="FF000000"/>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rgb="FF000000"/>
      </right>
      <top/>
      <bottom/>
      <diagonal/>
    </border>
    <border>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rgb="FF000000"/>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rgb="FF000000"/>
      </left>
      <right style="thin">
        <color indexed="64"/>
      </right>
      <top/>
      <bottom style="thin">
        <color rgb="FF000000"/>
      </bottom>
      <diagonal/>
    </border>
    <border>
      <left style="thin">
        <color indexed="64"/>
      </left>
      <right style="thin">
        <color indexed="64"/>
      </right>
      <top style="medium">
        <color indexed="64"/>
      </top>
      <bottom style="hair">
        <color rgb="FF000000"/>
      </bottom>
      <diagonal/>
    </border>
    <border>
      <left style="hair">
        <color rgb="FF000000"/>
      </left>
      <right style="thin">
        <color indexed="64"/>
      </right>
      <top/>
      <bottom style="thin">
        <color indexed="64"/>
      </bottom>
      <diagonal/>
    </border>
    <border>
      <left style="hair">
        <color rgb="FF000000"/>
      </left>
      <right style="thin">
        <color indexed="64"/>
      </right>
      <top style="thin">
        <color indexed="64"/>
      </top>
      <bottom style="hair">
        <color indexed="64"/>
      </bottom>
      <diagonal/>
    </border>
    <border>
      <left style="hair">
        <color rgb="FF000000"/>
      </left>
      <right style="thin">
        <color indexed="64"/>
      </right>
      <top style="hair">
        <color rgb="FF000000"/>
      </top>
      <bottom style="thin">
        <color indexed="64"/>
      </bottom>
      <diagonal/>
    </border>
    <border>
      <left style="hair">
        <color rgb="FF000000"/>
      </left>
      <right style="thin">
        <color indexed="64"/>
      </right>
      <top style="thin">
        <color indexed="64"/>
      </top>
      <bottom/>
      <diagonal/>
    </border>
    <border>
      <left style="hair">
        <color rgb="FF000000"/>
      </left>
      <right style="thin">
        <color indexed="64"/>
      </right>
      <top style="hair">
        <color indexed="64"/>
      </top>
      <bottom/>
      <diagonal/>
    </border>
    <border>
      <left style="hair">
        <color rgb="FF000000"/>
      </left>
      <right style="thin">
        <color indexed="64"/>
      </right>
      <top/>
      <bottom style="hair">
        <color indexed="64"/>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indexed="64"/>
      </top>
      <bottom/>
      <diagonal/>
    </border>
    <border>
      <left style="hair">
        <color rgb="FF000000"/>
      </left>
      <right style="hair">
        <color rgb="FF000000"/>
      </right>
      <top style="hair">
        <color indexed="64"/>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hair">
        <color indexed="64"/>
      </right>
      <top style="hair">
        <color rgb="FF000000"/>
      </top>
      <bottom style="thin">
        <color rgb="FF000000"/>
      </bottom>
      <diagonal/>
    </border>
    <border>
      <left style="hair">
        <color indexed="64"/>
      </left>
      <right/>
      <top style="hair">
        <color rgb="FF000000"/>
      </top>
      <bottom style="thin">
        <color rgb="FF000000"/>
      </bottom>
      <diagonal/>
    </border>
    <border>
      <left/>
      <right style="thin">
        <color indexed="64"/>
      </right>
      <top style="hair">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style="thin">
        <color rgb="FF000000"/>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xf numFmtId="9" fontId="17" fillId="0" borderId="0" applyFont="0" applyFill="0" applyBorder="0" applyAlignment="0" applyProtection="0">
      <alignment vertical="center"/>
    </xf>
    <xf numFmtId="9" fontId="18" fillId="0" borderId="0" applyFont="0" applyFill="0" applyBorder="0" applyAlignment="0" applyProtection="0">
      <alignment vertical="center"/>
    </xf>
  </cellStyleXfs>
  <cellXfs count="645">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xf>
    <xf numFmtId="0" fontId="2" fillId="0" borderId="0" xfId="1" applyFont="1" applyFill="1" applyBorder="1" applyAlignment="1">
      <alignment horizontal="right" vertical="center"/>
    </xf>
    <xf numFmtId="0" fontId="5" fillId="0" borderId="0" xfId="1" applyFont="1" applyFill="1" applyBorder="1" applyAlignment="1">
      <alignment horizontal="centerContinuous" vertical="center"/>
    </xf>
    <xf numFmtId="0" fontId="5" fillId="0" borderId="0" xfId="1" applyFont="1" applyFill="1" applyBorder="1" applyAlignment="1">
      <alignment horizontal="center"/>
    </xf>
    <xf numFmtId="0" fontId="5" fillId="0" borderId="0" xfId="1" applyFont="1" applyFill="1" applyBorder="1" applyAlignment="1">
      <alignment horizontal="right" vertical="center"/>
    </xf>
    <xf numFmtId="0" fontId="6" fillId="0" borderId="0" xfId="1" applyFont="1" applyFill="1" applyBorder="1" applyAlignment="1">
      <alignment horizontal="center"/>
    </xf>
    <xf numFmtId="0" fontId="7" fillId="0" borderId="0" xfId="1" applyFont="1" applyFill="1" applyBorder="1" applyAlignment="1">
      <alignment horizontal="centerContinuous" vertical="center"/>
    </xf>
    <xf numFmtId="0" fontId="8" fillId="0" borderId="0" xfId="1" applyFont="1" applyFill="1" applyBorder="1" applyAlignment="1">
      <alignment horizontal="centerContinuous" vertical="center"/>
    </xf>
    <xf numFmtId="0" fontId="7" fillId="0" borderId="0" xfId="1" applyFont="1" applyFill="1" applyBorder="1" applyAlignment="1">
      <alignment horizontal="centerContinuous"/>
    </xf>
    <xf numFmtId="0" fontId="7" fillId="0" borderId="0" xfId="1" applyFont="1" applyFill="1" applyBorder="1" applyAlignment="1">
      <alignment horizontal="center"/>
    </xf>
    <xf numFmtId="0" fontId="7" fillId="0" borderId="0" xfId="1" applyFont="1" applyFill="1" applyBorder="1" applyAlignment="1">
      <alignment horizontal="right" vertical="center"/>
    </xf>
    <xf numFmtId="0" fontId="7" fillId="0" borderId="0" xfId="1" applyFont="1" applyFill="1" applyBorder="1" applyAlignment="1">
      <alignment vertical="center"/>
    </xf>
    <xf numFmtId="0" fontId="9" fillId="0" borderId="1"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Fill="1" applyBorder="1" applyAlignment="1">
      <alignment horizontal="right"/>
    </xf>
    <xf numFmtId="0" fontId="9" fillId="0" borderId="0" xfId="1" applyFont="1" applyFill="1" applyBorder="1" applyAlignment="1">
      <alignment horizontal="center"/>
    </xf>
    <xf numFmtId="0" fontId="9" fillId="0" borderId="0" xfId="1" applyFont="1" applyFill="1" applyBorder="1" applyAlignment="1">
      <alignment horizontal="right" vertical="center"/>
    </xf>
    <xf numFmtId="0" fontId="9" fillId="0" borderId="1" xfId="1" applyFont="1" applyFill="1" applyBorder="1" applyAlignment="1">
      <alignment horizontal="right" vertical="center" shrinkToFi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10" fillId="0" borderId="13" xfId="1" applyFont="1" applyFill="1" applyBorder="1" applyAlignment="1">
      <alignment horizontal="center"/>
    </xf>
    <xf numFmtId="0" fontId="10" fillId="0" borderId="14" xfId="1" applyFont="1" applyFill="1" applyBorder="1" applyAlignment="1">
      <alignment horizontal="distributed" vertical="center"/>
    </xf>
    <xf numFmtId="0" fontId="10" fillId="0" borderId="15" xfId="1" applyFont="1" applyFill="1" applyBorder="1" applyAlignment="1">
      <alignment horizontal="left" vertical="center"/>
    </xf>
    <xf numFmtId="176" fontId="10" fillId="0" borderId="16" xfId="2" applyNumberFormat="1" applyFont="1" applyFill="1" applyBorder="1" applyAlignment="1">
      <alignment horizontal="right" vertical="center"/>
    </xf>
    <xf numFmtId="176" fontId="10" fillId="0" borderId="14" xfId="2" applyNumberFormat="1" applyFont="1" applyFill="1" applyBorder="1" applyAlignment="1">
      <alignment horizontal="right" vertical="center"/>
    </xf>
    <xf numFmtId="177" fontId="10" fillId="0" borderId="17" xfId="1" applyNumberFormat="1" applyFont="1" applyFill="1" applyBorder="1" applyAlignment="1">
      <alignment horizontal="right" vertical="center"/>
    </xf>
    <xf numFmtId="177" fontId="10" fillId="0" borderId="14" xfId="1" applyNumberFormat="1" applyFont="1" applyFill="1" applyBorder="1" applyAlignment="1">
      <alignment horizontal="right" vertical="center"/>
    </xf>
    <xf numFmtId="177" fontId="10" fillId="0" borderId="15" xfId="1" applyNumberFormat="1" applyFont="1" applyFill="1" applyBorder="1" applyAlignment="1">
      <alignment horizontal="right" vertical="center"/>
    </xf>
    <xf numFmtId="0" fontId="10" fillId="0" borderId="0" xfId="1" applyFont="1" applyFill="1" applyBorder="1" applyAlignment="1">
      <alignment horizontal="center"/>
    </xf>
    <xf numFmtId="0" fontId="9" fillId="0" borderId="18" xfId="1" applyFont="1" applyFill="1" applyBorder="1" applyAlignment="1">
      <alignment horizontal="center"/>
    </xf>
    <xf numFmtId="0" fontId="9" fillId="0" borderId="19" xfId="1" applyFont="1" applyFill="1" applyBorder="1" applyAlignment="1">
      <alignment horizontal="distributed" vertical="center"/>
    </xf>
    <xf numFmtId="0" fontId="9" fillId="0" borderId="20" xfId="1" applyFont="1" applyFill="1" applyBorder="1" applyAlignment="1">
      <alignment horizontal="distributed" vertical="center" indent="1"/>
    </xf>
    <xf numFmtId="176" fontId="9" fillId="0" borderId="18" xfId="2" applyNumberFormat="1" applyFont="1" applyFill="1" applyBorder="1" applyAlignment="1">
      <alignment horizontal="right" vertical="center"/>
    </xf>
    <xf numFmtId="176" fontId="9" fillId="0" borderId="19" xfId="2"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0" fontId="9" fillId="0" borderId="13" xfId="1" applyFont="1" applyFill="1" applyBorder="1" applyAlignment="1">
      <alignment horizontal="center"/>
    </xf>
    <xf numFmtId="0" fontId="9" fillId="0" borderId="0" xfId="1" applyFont="1" applyFill="1" applyBorder="1" applyAlignment="1">
      <alignment horizontal="distributed" vertical="center"/>
    </xf>
    <xf numFmtId="0" fontId="9" fillId="0" borderId="22" xfId="1" applyFont="1" applyFill="1" applyBorder="1" applyAlignment="1">
      <alignment horizontal="distributed" vertical="center" indent="1"/>
    </xf>
    <xf numFmtId="176" fontId="9" fillId="0" borderId="13" xfId="2" applyNumberFormat="1" applyFont="1" applyFill="1" applyBorder="1" applyAlignment="1">
      <alignment horizontal="right" vertical="center"/>
    </xf>
    <xf numFmtId="176" fontId="9" fillId="0" borderId="0" xfId="2" applyNumberFormat="1" applyFont="1" applyFill="1" applyBorder="1" applyAlignment="1">
      <alignment horizontal="right" vertical="center"/>
    </xf>
    <xf numFmtId="177" fontId="9" fillId="0" borderId="23"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0" fontId="11" fillId="0" borderId="0" xfId="1" applyFont="1" applyFill="1" applyBorder="1" applyAlignment="1">
      <alignment horizontal="distributed" vertical="center"/>
    </xf>
    <xf numFmtId="0" fontId="9" fillId="0" borderId="7" xfId="1" applyFont="1" applyFill="1" applyBorder="1" applyAlignment="1">
      <alignment horizontal="center"/>
    </xf>
    <xf numFmtId="0" fontId="9" fillId="0" borderId="8" xfId="1" applyFont="1" applyFill="1" applyBorder="1" applyAlignment="1">
      <alignment horizontal="distributed" vertical="center"/>
    </xf>
    <xf numFmtId="0" fontId="9" fillId="0" borderId="9" xfId="1" applyFont="1" applyFill="1" applyBorder="1" applyAlignment="1">
      <alignment horizontal="distributed" vertical="center" indent="1"/>
    </xf>
    <xf numFmtId="176" fontId="9" fillId="0" borderId="7" xfId="2" applyNumberFormat="1" applyFont="1" applyFill="1" applyBorder="1" applyAlignment="1">
      <alignment horizontal="right" vertical="center"/>
    </xf>
    <xf numFmtId="176" fontId="9" fillId="0" borderId="8" xfId="2"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8" xfId="1" applyNumberFormat="1" applyFont="1" applyFill="1" applyBorder="1" applyAlignment="1">
      <alignment horizontal="right" vertical="center"/>
    </xf>
    <xf numFmtId="177" fontId="9" fillId="0" borderId="9" xfId="1" applyNumberFormat="1" applyFont="1" applyFill="1" applyBorder="1" applyAlignment="1">
      <alignment horizontal="right" vertical="center"/>
    </xf>
    <xf numFmtId="0" fontId="9" fillId="0" borderId="25" xfId="1" applyFont="1" applyFill="1" applyBorder="1" applyAlignment="1">
      <alignment horizontal="left" vertical="center"/>
    </xf>
    <xf numFmtId="0" fontId="9" fillId="0" borderId="1"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13" fillId="0" borderId="0" xfId="1" applyFont="1" applyFill="1" applyBorder="1" applyAlignment="1">
      <alignment horizontal="center"/>
    </xf>
    <xf numFmtId="0" fontId="10" fillId="0" borderId="29" xfId="1" applyFont="1" applyFill="1" applyBorder="1" applyAlignment="1">
      <alignment horizontal="center"/>
    </xf>
    <xf numFmtId="0" fontId="10" fillId="0" borderId="30" xfId="1" applyFont="1" applyFill="1" applyBorder="1" applyAlignment="1">
      <alignment horizontal="distributed" vertical="center"/>
    </xf>
    <xf numFmtId="0" fontId="10" fillId="0" borderId="31" xfId="1" applyFont="1" applyFill="1" applyBorder="1" applyAlignment="1">
      <alignment horizontal="left" vertical="center"/>
    </xf>
    <xf numFmtId="176" fontId="10" fillId="0" borderId="29" xfId="2" applyNumberFormat="1" applyFont="1" applyFill="1" applyBorder="1" applyAlignment="1">
      <alignment horizontal="right" vertical="center"/>
    </xf>
    <xf numFmtId="176" fontId="10" fillId="0" borderId="30" xfId="2" applyNumberFormat="1" applyFont="1" applyFill="1" applyBorder="1" applyAlignment="1">
      <alignment horizontal="right" vertical="center"/>
    </xf>
    <xf numFmtId="177" fontId="10" fillId="0" borderId="32" xfId="1" applyNumberFormat="1" applyFont="1" applyFill="1" applyBorder="1" applyAlignment="1">
      <alignment horizontal="right" vertical="center"/>
    </xf>
    <xf numFmtId="177" fontId="10" fillId="0" borderId="30" xfId="1" applyNumberFormat="1" applyFont="1" applyFill="1" applyBorder="1" applyAlignment="1">
      <alignment horizontal="right" vertical="center"/>
    </xf>
    <xf numFmtId="177" fontId="10" fillId="0" borderId="31" xfId="1" applyNumberFormat="1" applyFont="1" applyFill="1" applyBorder="1" applyAlignment="1">
      <alignment horizontal="right" vertical="center"/>
    </xf>
    <xf numFmtId="0" fontId="9" fillId="0" borderId="14" xfId="1" applyFont="1" applyFill="1" applyBorder="1" applyAlignment="1">
      <alignment horizontal="left" vertical="center"/>
    </xf>
    <xf numFmtId="0" fontId="9" fillId="0" borderId="0" xfId="1" applyFont="1" applyFill="1" applyBorder="1" applyAlignment="1">
      <alignment horizontal="left" vertical="center"/>
    </xf>
    <xf numFmtId="0" fontId="9" fillId="0" borderId="1" xfId="1" applyFont="1" applyFill="1" applyBorder="1" applyAlignment="1">
      <alignment horizontal="center"/>
    </xf>
    <xf numFmtId="0" fontId="9" fillId="0" borderId="22" xfId="1" applyFont="1" applyFill="1" applyBorder="1" applyAlignment="1">
      <alignment horizontal="center" vertical="center"/>
    </xf>
    <xf numFmtId="0" fontId="9" fillId="0" borderId="3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11" fillId="0" borderId="13"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9" fillId="0" borderId="26"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5" xfId="1" applyFont="1" applyFill="1" applyBorder="1" applyAlignment="1">
      <alignment horizontal="center" vertical="center" shrinkToFit="1"/>
    </xf>
    <xf numFmtId="0" fontId="9" fillId="0" borderId="36" xfId="1" applyFont="1" applyFill="1" applyBorder="1" applyAlignment="1">
      <alignment horizontal="center" vertical="center" shrinkToFit="1"/>
    </xf>
    <xf numFmtId="0" fontId="9" fillId="0" borderId="28"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34"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9" fillId="0" borderId="24" xfId="1" applyFont="1" applyFill="1" applyBorder="1" applyAlignment="1">
      <alignment horizontal="center" vertical="center" shrinkToFit="1"/>
    </xf>
    <xf numFmtId="0" fontId="9" fillId="0" borderId="37" xfId="1" applyFont="1" applyFill="1" applyBorder="1" applyAlignment="1">
      <alignment horizontal="center" vertical="center" shrinkToFit="1"/>
    </xf>
    <xf numFmtId="0" fontId="11" fillId="0" borderId="24"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38" xfId="1" applyFont="1" applyFill="1" applyBorder="1" applyAlignment="1">
      <alignment horizontal="center" vertical="center" shrinkToFit="1"/>
    </xf>
    <xf numFmtId="0" fontId="9" fillId="0" borderId="39"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176" fontId="9" fillId="0" borderId="13" xfId="2" applyNumberFormat="1" applyFont="1" applyFill="1" applyBorder="1" applyAlignment="1">
      <alignment vertical="center"/>
    </xf>
    <xf numFmtId="176" fontId="9" fillId="0" borderId="0" xfId="2" applyNumberFormat="1" applyFont="1" applyFill="1" applyBorder="1" applyAlignment="1">
      <alignment vertical="center"/>
    </xf>
    <xf numFmtId="176" fontId="9" fillId="0" borderId="23" xfId="2" applyNumberFormat="1" applyFont="1" applyFill="1" applyBorder="1" applyAlignment="1">
      <alignment vertical="center"/>
    </xf>
    <xf numFmtId="176" fontId="9" fillId="0" borderId="40" xfId="2" applyNumberFormat="1" applyFont="1" applyFill="1" applyBorder="1" applyAlignment="1">
      <alignment vertical="center"/>
    </xf>
    <xf numFmtId="178" fontId="9" fillId="0" borderId="0" xfId="2" applyNumberFormat="1" applyFont="1" applyFill="1" applyBorder="1" applyAlignment="1">
      <alignment vertical="center"/>
    </xf>
    <xf numFmtId="176" fontId="9" fillId="0" borderId="23" xfId="2" applyNumberFormat="1" applyFont="1" applyFill="1" applyBorder="1" applyAlignment="1">
      <alignment horizontal="right" vertical="center"/>
    </xf>
    <xf numFmtId="176" fontId="9" fillId="0" borderId="41" xfId="2" applyNumberFormat="1" applyFont="1" applyFill="1" applyBorder="1" applyAlignment="1">
      <alignment horizontal="right" vertical="center"/>
    </xf>
    <xf numFmtId="176" fontId="9" fillId="0" borderId="42" xfId="2" applyNumberFormat="1" applyFont="1" applyFill="1" applyBorder="1" applyAlignment="1">
      <alignment horizontal="right" vertical="center"/>
    </xf>
    <xf numFmtId="176" fontId="9" fillId="0" borderId="22" xfId="2" applyNumberFormat="1" applyFont="1" applyFill="1" applyBorder="1" applyAlignment="1">
      <alignment horizontal="right" vertical="center"/>
    </xf>
    <xf numFmtId="176" fontId="9" fillId="0" borderId="40" xfId="2"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177" fontId="9" fillId="0" borderId="23" xfId="2" applyNumberFormat="1" applyFont="1" applyFill="1" applyBorder="1" applyAlignment="1">
      <alignment horizontal="right" vertical="center"/>
    </xf>
    <xf numFmtId="177" fontId="9" fillId="0" borderId="22" xfId="2" applyNumberFormat="1" applyFont="1" applyFill="1" applyBorder="1" applyAlignment="1">
      <alignment horizontal="right" vertical="center"/>
    </xf>
    <xf numFmtId="178" fontId="9" fillId="0" borderId="23" xfId="2" applyNumberFormat="1" applyFont="1" applyFill="1" applyBorder="1" applyAlignment="1">
      <alignment horizontal="right" vertical="center"/>
    </xf>
    <xf numFmtId="178" fontId="9" fillId="0" borderId="0" xfId="2" applyNumberFormat="1" applyFont="1" applyFill="1" applyBorder="1" applyAlignment="1">
      <alignment horizontal="right" vertical="center"/>
    </xf>
    <xf numFmtId="178" fontId="9" fillId="0" borderId="41" xfId="2" applyNumberFormat="1" applyFont="1" applyFill="1" applyBorder="1" applyAlignment="1">
      <alignment horizontal="right" vertical="center"/>
    </xf>
    <xf numFmtId="176" fontId="9" fillId="0" borderId="7" xfId="2" applyNumberFormat="1" applyFont="1" applyFill="1" applyBorder="1" applyAlignment="1">
      <alignment vertical="center"/>
    </xf>
    <xf numFmtId="176" fontId="9" fillId="0" borderId="8" xfId="2" applyNumberFormat="1" applyFont="1" applyFill="1" applyBorder="1" applyAlignment="1">
      <alignment vertical="center"/>
    </xf>
    <xf numFmtId="176" fontId="9" fillId="0" borderId="37" xfId="2" applyNumberFormat="1" applyFont="1" applyFill="1" applyBorder="1" applyAlignment="1">
      <alignment vertical="center"/>
    </xf>
    <xf numFmtId="176" fontId="9" fillId="0" borderId="24" xfId="2" applyNumberFormat="1" applyFont="1" applyFill="1" applyBorder="1" applyAlignment="1">
      <alignment vertical="center"/>
    </xf>
    <xf numFmtId="178" fontId="9" fillId="0" borderId="24" xfId="2" applyNumberFormat="1" applyFont="1" applyFill="1" applyBorder="1" applyAlignment="1">
      <alignment vertical="center"/>
    </xf>
    <xf numFmtId="178" fontId="9" fillId="0" borderId="8" xfId="2" applyNumberFormat="1" applyFont="1" applyFill="1" applyBorder="1" applyAlignment="1">
      <alignment vertical="center"/>
    </xf>
    <xf numFmtId="178" fontId="9" fillId="0" borderId="37" xfId="2" applyNumberFormat="1" applyFont="1" applyFill="1" applyBorder="1" applyAlignment="1">
      <alignment vertical="center"/>
    </xf>
    <xf numFmtId="178" fontId="9" fillId="0" borderId="24" xfId="2" applyNumberFormat="1" applyFont="1" applyFill="1" applyBorder="1" applyAlignment="1">
      <alignment horizontal="right" vertical="center"/>
    </xf>
    <xf numFmtId="178" fontId="9" fillId="0" borderId="8" xfId="2" applyNumberFormat="1" applyFont="1" applyFill="1" applyBorder="1" applyAlignment="1">
      <alignment horizontal="right" vertical="center"/>
    </xf>
    <xf numFmtId="178" fontId="9" fillId="0" borderId="38" xfId="2" applyNumberFormat="1" applyFont="1" applyFill="1" applyBorder="1" applyAlignment="1">
      <alignment horizontal="right" vertical="center"/>
    </xf>
    <xf numFmtId="176" fontId="9" fillId="0" borderId="39" xfId="2" applyNumberFormat="1" applyFont="1" applyFill="1" applyBorder="1" applyAlignment="1">
      <alignment horizontal="right" vertical="center"/>
    </xf>
    <xf numFmtId="176" fontId="9" fillId="0" borderId="9" xfId="2" applyNumberFormat="1" applyFont="1" applyFill="1" applyBorder="1" applyAlignment="1">
      <alignment horizontal="right" vertical="center"/>
    </xf>
    <xf numFmtId="176" fontId="9" fillId="0" borderId="24" xfId="2" applyNumberFormat="1" applyFont="1" applyFill="1" applyBorder="1" applyAlignment="1">
      <alignment horizontal="right" vertical="center"/>
    </xf>
    <xf numFmtId="176" fontId="9" fillId="0" borderId="37" xfId="2" applyNumberFormat="1" applyFont="1" applyFill="1" applyBorder="1" applyAlignment="1">
      <alignment horizontal="right" vertical="center"/>
    </xf>
    <xf numFmtId="177" fontId="9" fillId="0" borderId="8" xfId="2" applyNumberFormat="1" applyFont="1" applyFill="1" applyBorder="1" applyAlignment="1">
      <alignment horizontal="right" vertical="center"/>
    </xf>
    <xf numFmtId="177" fontId="9" fillId="0" borderId="24" xfId="2" applyNumberFormat="1" applyFont="1" applyFill="1" applyBorder="1" applyAlignment="1">
      <alignment horizontal="right" vertical="center"/>
    </xf>
    <xf numFmtId="177" fontId="9" fillId="0" borderId="9" xfId="2" applyNumberFormat="1" applyFont="1" applyFill="1" applyBorder="1" applyAlignment="1">
      <alignment horizontal="right" vertical="center"/>
    </xf>
    <xf numFmtId="0" fontId="11" fillId="0" borderId="0" xfId="1" applyFont="1" applyFill="1" applyBorder="1" applyAlignment="1">
      <alignment horizontal="left" vertical="center"/>
    </xf>
    <xf numFmtId="0" fontId="11" fillId="0" borderId="0" xfId="1" applyFont="1" applyFill="1" applyBorder="1" applyAlignment="1">
      <alignment horizontal="center"/>
    </xf>
    <xf numFmtId="0" fontId="7" fillId="0" borderId="0" xfId="1" applyFont="1" applyFill="1" applyBorder="1" applyAlignment="1">
      <alignment horizontal="left" vertical="center"/>
    </xf>
    <xf numFmtId="0" fontId="6"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1" xfId="1" applyFont="1" applyFill="1" applyBorder="1" applyAlignment="1">
      <alignment horizontal="right" vertical="center"/>
    </xf>
    <xf numFmtId="0" fontId="9" fillId="0" borderId="43"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44"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distributed" vertical="center"/>
    </xf>
    <xf numFmtId="0" fontId="10" fillId="0" borderId="31" xfId="1" applyFont="1" applyFill="1" applyBorder="1" applyAlignment="1">
      <alignment horizontal="distributed" vertical="center" indent="1"/>
    </xf>
    <xf numFmtId="179" fontId="10" fillId="0" borderId="29" xfId="2" applyNumberFormat="1" applyFont="1" applyFill="1" applyBorder="1" applyAlignment="1">
      <alignment horizontal="right" vertical="center"/>
    </xf>
    <xf numFmtId="180" fontId="10" fillId="0" borderId="45" xfId="2" applyNumberFormat="1" applyFont="1" applyFill="1" applyBorder="1" applyAlignment="1">
      <alignment vertical="center"/>
    </xf>
    <xf numFmtId="0" fontId="10" fillId="0" borderId="0"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0" xfId="1" applyFont="1" applyFill="1" applyBorder="1" applyAlignment="1">
      <alignment horizontal="distributed" vertical="center"/>
    </xf>
    <xf numFmtId="181" fontId="9" fillId="0" borderId="13" xfId="2" applyNumberFormat="1" applyFont="1" applyFill="1" applyBorder="1" applyAlignment="1">
      <alignment horizontal="right" vertical="center"/>
    </xf>
    <xf numFmtId="180" fontId="9" fillId="0" borderId="46" xfId="2" applyNumberFormat="1" applyFont="1" applyFill="1" applyBorder="1" applyAlignment="1">
      <alignment vertical="center"/>
    </xf>
    <xf numFmtId="182" fontId="9" fillId="0" borderId="47" xfId="1" applyNumberFormat="1" applyFont="1" applyFill="1" applyBorder="1" applyAlignment="1">
      <alignment vertical="center"/>
    </xf>
    <xf numFmtId="0" fontId="9" fillId="0" borderId="48" xfId="1" applyFont="1" applyFill="1" applyBorder="1" applyAlignment="1">
      <alignment horizontal="center" vertical="center"/>
    </xf>
    <xf numFmtId="0" fontId="9" fillId="0" borderId="49" xfId="1" applyFont="1" applyFill="1" applyBorder="1" applyAlignment="1">
      <alignment horizontal="distributed" vertical="center"/>
    </xf>
    <xf numFmtId="0" fontId="9" fillId="0" borderId="50" xfId="1" applyFont="1" applyFill="1" applyBorder="1" applyAlignment="1">
      <alignment horizontal="distributed" vertical="center" indent="1"/>
    </xf>
    <xf numFmtId="0" fontId="10" fillId="0" borderId="51" xfId="1" applyFont="1" applyFill="1" applyBorder="1" applyAlignment="1">
      <alignment horizontal="center" vertical="center"/>
    </xf>
    <xf numFmtId="0" fontId="10" fillId="0" borderId="52" xfId="1" applyFont="1" applyFill="1" applyBorder="1" applyAlignment="1">
      <alignment horizontal="distributed" vertical="center"/>
    </xf>
    <xf numFmtId="0" fontId="10" fillId="0" borderId="53" xfId="1" applyFont="1" applyFill="1" applyBorder="1" applyAlignment="1">
      <alignment horizontal="distributed" vertical="center" indent="1"/>
    </xf>
    <xf numFmtId="179" fontId="10" fillId="0" borderId="51" xfId="2" applyNumberFormat="1" applyFont="1" applyFill="1" applyBorder="1" applyAlignment="1">
      <alignment horizontal="right" vertical="center"/>
    </xf>
    <xf numFmtId="180" fontId="10" fillId="0" borderId="54" xfId="2" applyNumberFormat="1" applyFont="1" applyFill="1" applyBorder="1" applyAlignment="1">
      <alignment vertical="center"/>
    </xf>
    <xf numFmtId="0" fontId="9" fillId="0" borderId="8" xfId="1" applyFont="1" applyFill="1" applyBorder="1" applyAlignment="1">
      <alignment horizontal="distributed" vertical="center"/>
    </xf>
    <xf numFmtId="181" fontId="9" fillId="0" borderId="7" xfId="2" applyNumberFormat="1" applyFont="1" applyFill="1" applyBorder="1" applyAlignment="1">
      <alignment horizontal="right" vertical="center"/>
    </xf>
    <xf numFmtId="180" fontId="9" fillId="0" borderId="55" xfId="2" applyNumberFormat="1" applyFont="1" applyFill="1" applyBorder="1" applyAlignment="1">
      <alignment vertical="center"/>
    </xf>
    <xf numFmtId="182" fontId="9" fillId="0" borderId="56" xfId="1" applyNumberFormat="1" applyFont="1" applyFill="1" applyBorder="1" applyAlignment="1">
      <alignment vertical="center"/>
    </xf>
    <xf numFmtId="38" fontId="9" fillId="0" borderId="0" xfId="1" applyNumberFormat="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2" fillId="0" borderId="0" xfId="1" applyFont="1" applyFill="1" applyBorder="1" applyAlignment="1">
      <alignment horizontal="left" vertical="center"/>
    </xf>
    <xf numFmtId="0" fontId="9" fillId="0" borderId="57" xfId="1" applyFont="1" applyFill="1" applyBorder="1" applyAlignment="1">
      <alignment horizontal="center" vertical="center"/>
    </xf>
    <xf numFmtId="0" fontId="9" fillId="0" borderId="58" xfId="1" applyFont="1" applyFill="1" applyBorder="1" applyAlignment="1">
      <alignment horizontal="center" vertical="center"/>
    </xf>
    <xf numFmtId="181" fontId="10" fillId="0" borderId="29" xfId="2" applyNumberFormat="1" applyFont="1" applyFill="1" applyBorder="1" applyAlignment="1">
      <alignment vertical="center"/>
    </xf>
    <xf numFmtId="182" fontId="10" fillId="0" borderId="59" xfId="2" applyNumberFormat="1" applyFont="1" applyFill="1" applyBorder="1" applyAlignment="1">
      <alignment vertical="center"/>
    </xf>
    <xf numFmtId="181" fontId="9" fillId="0" borderId="13" xfId="2" applyNumberFormat="1" applyFont="1" applyFill="1" applyBorder="1" applyAlignment="1">
      <alignment vertical="center"/>
    </xf>
    <xf numFmtId="182" fontId="9" fillId="0" borderId="47" xfId="2" applyNumberFormat="1" applyFont="1" applyFill="1" applyBorder="1" applyAlignment="1">
      <alignment horizontal="right" vertical="center"/>
    </xf>
    <xf numFmtId="0" fontId="14" fillId="0" borderId="0" xfId="1" applyFont="1" applyFill="1" applyBorder="1" applyAlignment="1">
      <alignment horizontal="center" vertical="center"/>
    </xf>
    <xf numFmtId="182" fontId="9" fillId="0" borderId="58" xfId="2" applyNumberFormat="1" applyFont="1" applyFill="1" applyBorder="1" applyAlignment="1">
      <alignment horizontal="right" vertical="center"/>
    </xf>
    <xf numFmtId="0" fontId="7" fillId="0" borderId="0" xfId="1" applyFont="1" applyFill="1" applyBorder="1" applyAlignment="1">
      <alignment horizontal="right" vertical="center"/>
    </xf>
    <xf numFmtId="0" fontId="7" fillId="0" borderId="0" xfId="1" applyFont="1" applyFill="1" applyBorder="1" applyAlignment="1">
      <alignment horizontal="left" vertical="center"/>
    </xf>
    <xf numFmtId="0" fontId="9" fillId="0" borderId="2"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60"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4" xfId="1" applyFont="1" applyFill="1" applyBorder="1" applyAlignment="1">
      <alignment horizontal="distributed" vertical="center"/>
    </xf>
    <xf numFmtId="0" fontId="10" fillId="0" borderId="15" xfId="1" applyFont="1" applyFill="1" applyBorder="1" applyAlignment="1">
      <alignment horizontal="distributed" vertical="center" indent="1"/>
    </xf>
    <xf numFmtId="181" fontId="10" fillId="0" borderId="16" xfId="2" applyNumberFormat="1" applyFont="1" applyFill="1" applyBorder="1" applyAlignment="1">
      <alignment vertical="center"/>
    </xf>
    <xf numFmtId="182" fontId="10" fillId="0" borderId="61" xfId="2" applyNumberFormat="1" applyFont="1" applyFill="1" applyBorder="1" applyAlignment="1">
      <alignment vertical="center"/>
    </xf>
    <xf numFmtId="0" fontId="9" fillId="0" borderId="18" xfId="1" applyFont="1" applyFill="1" applyBorder="1" applyAlignment="1">
      <alignment horizontal="center" vertical="center"/>
    </xf>
    <xf numFmtId="0" fontId="9" fillId="0" borderId="19" xfId="1" applyFont="1" applyFill="1" applyBorder="1" applyAlignment="1">
      <alignment horizontal="distributed" vertical="center"/>
    </xf>
    <xf numFmtId="181" fontId="9" fillId="0" borderId="18" xfId="2" applyNumberFormat="1" applyFont="1" applyFill="1" applyBorder="1" applyAlignment="1">
      <alignment vertical="center"/>
    </xf>
    <xf numFmtId="182" fontId="9" fillId="0" borderId="62" xfId="2" applyNumberFormat="1" applyFont="1" applyFill="1" applyBorder="1" applyAlignment="1">
      <alignment vertical="center"/>
    </xf>
    <xf numFmtId="0" fontId="9" fillId="0" borderId="22" xfId="1" applyFont="1" applyFill="1" applyBorder="1" applyAlignment="1">
      <alignment horizontal="right" vertical="center" indent="1"/>
    </xf>
    <xf numFmtId="182" fontId="9" fillId="0" borderId="47" xfId="2" applyNumberFormat="1" applyFont="1" applyFill="1" applyBorder="1" applyAlignment="1">
      <alignment vertical="center"/>
    </xf>
    <xf numFmtId="0" fontId="9" fillId="0" borderId="50" xfId="1" applyFont="1" applyFill="1" applyBorder="1" applyAlignment="1">
      <alignment horizontal="right" vertical="center" indent="1"/>
    </xf>
    <xf numFmtId="181" fontId="9" fillId="0" borderId="48" xfId="2" applyNumberFormat="1" applyFont="1" applyFill="1" applyBorder="1" applyAlignment="1">
      <alignment vertical="center"/>
    </xf>
    <xf numFmtId="182" fontId="9" fillId="0" borderId="63" xfId="2" applyNumberFormat="1" applyFont="1" applyFill="1" applyBorder="1" applyAlignment="1">
      <alignment vertical="center"/>
    </xf>
    <xf numFmtId="0" fontId="10" fillId="0" borderId="0" xfId="1" applyFont="1" applyFill="1" applyBorder="1" applyAlignment="1">
      <alignment horizontal="distributed" vertical="center"/>
    </xf>
    <xf numFmtId="0" fontId="10" fillId="0" borderId="22" xfId="1" applyFont="1" applyFill="1" applyBorder="1" applyAlignment="1">
      <alignment horizontal="distributed" vertical="center" indent="1"/>
    </xf>
    <xf numFmtId="181" fontId="10" fillId="0" borderId="13" xfId="2" applyNumberFormat="1" applyFont="1" applyFill="1" applyBorder="1" applyAlignment="1">
      <alignment vertical="center"/>
    </xf>
    <xf numFmtId="182" fontId="10" fillId="0" borderId="47" xfId="2" applyNumberFormat="1" applyFont="1" applyFill="1" applyBorder="1" applyAlignment="1">
      <alignment vertical="center"/>
    </xf>
    <xf numFmtId="0" fontId="9" fillId="0" borderId="9" xfId="1" applyFont="1" applyFill="1" applyBorder="1" applyAlignment="1">
      <alignment horizontal="right" vertical="center" indent="1"/>
    </xf>
    <xf numFmtId="0" fontId="2" fillId="0" borderId="0" xfId="1" applyFont="1" applyFill="1" applyBorder="1" applyAlignment="1">
      <alignment horizontal="distributed" vertical="center"/>
    </xf>
    <xf numFmtId="0" fontId="6" fillId="0" borderId="0" xfId="1" applyFont="1" applyFill="1" applyBorder="1" applyAlignment="1">
      <alignment horizontal="distributed" vertical="center"/>
    </xf>
    <xf numFmtId="0" fontId="7" fillId="0" borderId="0"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64" xfId="1" applyFont="1" applyFill="1" applyBorder="1" applyAlignment="1">
      <alignment horizontal="center" vertical="center"/>
    </xf>
    <xf numFmtId="0" fontId="10" fillId="0" borderId="16" xfId="1" applyFont="1" applyFill="1" applyBorder="1" applyAlignment="1">
      <alignment horizontal="distributed" vertical="center"/>
    </xf>
    <xf numFmtId="0" fontId="10" fillId="0" borderId="15" xfId="1" applyFont="1" applyFill="1" applyBorder="1" applyAlignment="1">
      <alignment horizontal="distributed" vertical="center"/>
    </xf>
    <xf numFmtId="183" fontId="10" fillId="0" borderId="16" xfId="2" applyNumberFormat="1" applyFont="1" applyFill="1" applyBorder="1" applyAlignment="1">
      <alignment vertical="center"/>
    </xf>
    <xf numFmtId="183" fontId="10" fillId="0" borderId="65" xfId="2" applyNumberFormat="1" applyFont="1" applyFill="1" applyBorder="1" applyAlignment="1">
      <alignment vertical="center"/>
    </xf>
    <xf numFmtId="183" fontId="10" fillId="0" borderId="15" xfId="2" applyNumberFormat="1" applyFont="1" applyFill="1" applyBorder="1" applyAlignment="1">
      <alignment vertical="center"/>
    </xf>
    <xf numFmtId="41" fontId="13" fillId="0" borderId="0" xfId="1" applyNumberFormat="1" applyFont="1" applyFill="1" applyBorder="1" applyAlignment="1">
      <alignment horizontal="center" vertical="center"/>
    </xf>
    <xf numFmtId="0" fontId="13" fillId="0" borderId="0" xfId="1" applyFont="1" applyFill="1" applyBorder="1" applyAlignment="1">
      <alignment horizontal="center" vertical="center"/>
    </xf>
    <xf numFmtId="0" fontId="9" fillId="0" borderId="18" xfId="1" applyFont="1" applyFill="1" applyBorder="1" applyAlignment="1">
      <alignment horizontal="distributed" vertical="center"/>
    </xf>
    <xf numFmtId="0" fontId="9" fillId="0" borderId="20" xfId="1" applyFont="1" applyFill="1" applyBorder="1" applyAlignment="1">
      <alignment horizontal="distributed" vertical="center"/>
    </xf>
    <xf numFmtId="183" fontId="9" fillId="0" borderId="18" xfId="2" applyNumberFormat="1" applyFont="1" applyFill="1" applyBorder="1" applyAlignment="1">
      <alignment vertical="center"/>
    </xf>
    <xf numFmtId="183" fontId="9" fillId="0" borderId="66" xfId="2" applyNumberFormat="1" applyFont="1" applyFill="1" applyBorder="1" applyAlignment="1">
      <alignment vertical="center"/>
    </xf>
    <xf numFmtId="183" fontId="9" fillId="0" borderId="20" xfId="2" applyNumberFormat="1" applyFont="1" applyFill="1" applyBorder="1" applyAlignment="1">
      <alignment vertical="center"/>
    </xf>
    <xf numFmtId="0" fontId="9" fillId="0" borderId="13" xfId="1" applyFont="1" applyFill="1" applyBorder="1" applyAlignment="1">
      <alignment horizontal="distributed" vertical="center"/>
    </xf>
    <xf numFmtId="0" fontId="9" fillId="0" borderId="22" xfId="1" applyFont="1" applyFill="1" applyBorder="1" applyAlignment="1">
      <alignment horizontal="distributed" vertical="center"/>
    </xf>
    <xf numFmtId="183" fontId="9" fillId="0" borderId="13" xfId="2" applyNumberFormat="1" applyFont="1" applyFill="1" applyBorder="1" applyAlignment="1">
      <alignment vertical="center"/>
    </xf>
    <xf numFmtId="183" fontId="9" fillId="0" borderId="67" xfId="2" applyNumberFormat="1" applyFont="1" applyFill="1" applyBorder="1" applyAlignment="1">
      <alignment vertical="center"/>
    </xf>
    <xf numFmtId="183" fontId="9" fillId="0" borderId="22" xfId="2" applyNumberFormat="1" applyFont="1" applyFill="1" applyBorder="1" applyAlignment="1">
      <alignment vertical="center"/>
    </xf>
    <xf numFmtId="183" fontId="9" fillId="0" borderId="13" xfId="2" applyNumberFormat="1" applyFont="1" applyFill="1" applyBorder="1" applyAlignment="1">
      <alignment horizontal="right" vertical="center"/>
    </xf>
    <xf numFmtId="0" fontId="11" fillId="0" borderId="0" xfId="1" applyFont="1" applyFill="1" applyBorder="1" applyAlignment="1">
      <alignment horizontal="distributed" vertical="center"/>
    </xf>
    <xf numFmtId="0" fontId="9" fillId="0" borderId="0" xfId="1" applyFont="1" applyFill="1" applyBorder="1" applyAlignment="1">
      <alignment horizontal="center" vertical="center" wrapText="1"/>
    </xf>
    <xf numFmtId="0" fontId="9" fillId="0" borderId="7" xfId="1" applyFont="1" applyFill="1" applyBorder="1" applyAlignment="1">
      <alignment horizontal="distributed" vertical="center"/>
    </xf>
    <xf numFmtId="0" fontId="9" fillId="0" borderId="9" xfId="1" applyFont="1" applyFill="1" applyBorder="1" applyAlignment="1">
      <alignment horizontal="distributed" vertical="center"/>
    </xf>
    <xf numFmtId="183" fontId="9" fillId="0" borderId="7" xfId="2" applyNumberFormat="1" applyFont="1" applyFill="1" applyBorder="1" applyAlignment="1">
      <alignment vertical="center"/>
    </xf>
    <xf numFmtId="183" fontId="9" fillId="0" borderId="68" xfId="2" applyNumberFormat="1" applyFont="1" applyFill="1" applyBorder="1" applyAlignment="1">
      <alignment vertical="center"/>
    </xf>
    <xf numFmtId="183" fontId="9" fillId="0" borderId="9" xfId="2" applyNumberFormat="1" applyFont="1" applyFill="1" applyBorder="1" applyAlignment="1">
      <alignment vertical="center"/>
    </xf>
    <xf numFmtId="0" fontId="9" fillId="0" borderId="0" xfId="1" applyFont="1" applyFill="1" applyBorder="1" applyAlignment="1">
      <alignment vertical="center"/>
    </xf>
    <xf numFmtId="0" fontId="7" fillId="0" borderId="0" xfId="1" applyFont="1" applyFill="1" applyBorder="1" applyAlignment="1">
      <alignment horizontal="distributed" vertical="center"/>
    </xf>
    <xf numFmtId="183" fontId="6" fillId="0" borderId="0" xfId="1" applyNumberFormat="1" applyFont="1" applyFill="1" applyBorder="1" applyAlignment="1">
      <alignment horizontal="center" vertical="center"/>
    </xf>
    <xf numFmtId="0" fontId="6" fillId="0" borderId="0" xfId="1" applyFont="1" applyFill="1" applyBorder="1" applyAlignment="1">
      <alignment vertical="center"/>
    </xf>
    <xf numFmtId="0" fontId="9" fillId="0" borderId="0" xfId="1" applyFont="1" applyFill="1" applyBorder="1" applyAlignment="1">
      <alignment vertical="center"/>
    </xf>
    <xf numFmtId="0" fontId="10" fillId="0" borderId="29" xfId="1" applyFont="1" applyFill="1" applyBorder="1" applyAlignment="1">
      <alignment vertical="center"/>
    </xf>
    <xf numFmtId="0" fontId="10" fillId="0" borderId="31" xfId="1" applyFont="1" applyFill="1" applyBorder="1" applyAlignment="1">
      <alignment vertical="center"/>
    </xf>
    <xf numFmtId="181" fontId="10" fillId="0" borderId="69" xfId="2" applyNumberFormat="1" applyFont="1" applyFill="1" applyBorder="1" applyAlignment="1">
      <alignment vertical="center"/>
    </xf>
    <xf numFmtId="181" fontId="10" fillId="0" borderId="31" xfId="2" applyNumberFormat="1" applyFont="1" applyFill="1" applyBorder="1" applyAlignment="1">
      <alignment vertical="center"/>
    </xf>
    <xf numFmtId="38" fontId="13" fillId="0" borderId="0" xfId="1" applyNumberFormat="1" applyFont="1" applyFill="1" applyBorder="1" applyAlignment="1">
      <alignment horizontal="left" vertical="center"/>
    </xf>
    <xf numFmtId="38" fontId="13" fillId="0" borderId="0" xfId="2" applyFont="1" applyFill="1" applyBorder="1" applyAlignment="1">
      <alignment horizontal="right" vertical="center"/>
    </xf>
    <xf numFmtId="0" fontId="13" fillId="0" borderId="0" xfId="1" applyFont="1" applyFill="1" applyBorder="1" applyAlignment="1">
      <alignment vertical="center"/>
    </xf>
    <xf numFmtId="0" fontId="9" fillId="0" borderId="18" xfId="1" applyFont="1" applyFill="1" applyBorder="1" applyAlignment="1">
      <alignment vertical="center"/>
    </xf>
    <xf numFmtId="181" fontId="9" fillId="0" borderId="67" xfId="2" applyNumberFormat="1" applyFont="1" applyFill="1" applyBorder="1" applyAlignment="1">
      <alignment vertical="center"/>
    </xf>
    <xf numFmtId="181" fontId="9" fillId="0" borderId="22" xfId="2" applyNumberFormat="1" applyFont="1" applyFill="1" applyBorder="1" applyAlignment="1">
      <alignment vertical="center"/>
    </xf>
    <xf numFmtId="38" fontId="9" fillId="0" borderId="0" xfId="2" applyFont="1" applyFill="1" applyBorder="1" applyAlignment="1">
      <alignment horizontal="right" vertical="center"/>
    </xf>
    <xf numFmtId="38" fontId="9" fillId="0" borderId="0" xfId="2" applyFont="1" applyFill="1" applyBorder="1" applyAlignment="1">
      <alignment horizontal="center" vertical="center"/>
    </xf>
    <xf numFmtId="0" fontId="9" fillId="0" borderId="13" xfId="1" applyFont="1" applyFill="1" applyBorder="1" applyAlignment="1">
      <alignment vertical="center"/>
    </xf>
    <xf numFmtId="0" fontId="9" fillId="0" borderId="13" xfId="1" applyFont="1" applyFill="1" applyBorder="1" applyAlignment="1">
      <alignment horizontal="distributed" vertical="center" indent="1"/>
    </xf>
    <xf numFmtId="0" fontId="9" fillId="0" borderId="0" xfId="1" applyFont="1" applyFill="1" applyBorder="1" applyAlignment="1">
      <alignment vertical="center" wrapText="1"/>
    </xf>
    <xf numFmtId="181" fontId="9" fillId="0" borderId="22" xfId="2" applyNumberFormat="1" applyFont="1" applyFill="1" applyBorder="1" applyAlignment="1">
      <alignment horizontal="right" vertical="center"/>
    </xf>
    <xf numFmtId="0" fontId="9" fillId="0" borderId="0" xfId="1" applyFont="1" applyFill="1" applyBorder="1" applyAlignment="1">
      <alignment vertical="center" shrinkToFit="1"/>
    </xf>
    <xf numFmtId="0" fontId="9" fillId="0" borderId="7" xfId="1" applyFont="1" applyFill="1" applyBorder="1" applyAlignment="1">
      <alignment vertical="center"/>
    </xf>
    <xf numFmtId="181" fontId="9" fillId="0" borderId="7" xfId="2" applyNumberFormat="1" applyFont="1" applyFill="1" applyBorder="1" applyAlignment="1">
      <alignment vertical="center"/>
    </xf>
    <xf numFmtId="181" fontId="9" fillId="0" borderId="68" xfId="2" applyNumberFormat="1" applyFont="1" applyFill="1" applyBorder="1" applyAlignment="1">
      <alignment vertical="center"/>
    </xf>
    <xf numFmtId="181" fontId="9" fillId="0" borderId="9" xfId="2" applyNumberFormat="1" applyFont="1" applyFill="1" applyBorder="1" applyAlignment="1">
      <alignment horizontal="right" vertical="center"/>
    </xf>
    <xf numFmtId="0" fontId="9" fillId="0" borderId="14" xfId="1" applyFont="1" applyFill="1" applyBorder="1" applyAlignment="1">
      <alignment horizontal="center" vertical="center"/>
    </xf>
    <xf numFmtId="0" fontId="11" fillId="0" borderId="0" xfId="1" applyFont="1" applyFill="1" applyBorder="1" applyAlignment="1">
      <alignment vertical="center"/>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33" xfId="3" applyFont="1" applyFill="1" applyBorder="1" applyAlignment="1">
      <alignment horizontal="center" vertical="center" shrinkToFit="1"/>
    </xf>
    <xf numFmtId="0" fontId="9" fillId="0" borderId="5" xfId="3" applyFont="1" applyFill="1" applyBorder="1" applyAlignment="1">
      <alignment horizontal="center" vertical="center" shrinkToFit="1"/>
    </xf>
    <xf numFmtId="0" fontId="9" fillId="0" borderId="6" xfId="3" applyFont="1" applyFill="1" applyBorder="1" applyAlignment="1">
      <alignment horizontal="center" vertical="center" shrinkToFit="1"/>
    </xf>
    <xf numFmtId="0" fontId="9" fillId="0" borderId="7"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8" xfId="3" applyFont="1" applyFill="1" applyBorder="1" applyAlignment="1">
      <alignment horizontal="center" vertical="center" shrinkToFit="1"/>
    </xf>
    <xf numFmtId="0" fontId="9" fillId="0" borderId="64" xfId="3" applyFont="1" applyFill="1" applyBorder="1" applyAlignment="1">
      <alignment horizontal="center" vertical="center" shrinkToFit="1"/>
    </xf>
    <xf numFmtId="0" fontId="9" fillId="0" borderId="9" xfId="3" applyFont="1" applyFill="1" applyBorder="1" applyAlignment="1">
      <alignment horizontal="center" vertical="center" shrinkToFit="1"/>
    </xf>
    <xf numFmtId="0" fontId="11" fillId="0" borderId="16" xfId="3" applyFont="1" applyFill="1" applyBorder="1" applyAlignment="1">
      <alignment horizontal="center" vertical="center" shrinkToFit="1"/>
    </xf>
    <xf numFmtId="0" fontId="11" fillId="0" borderId="14" xfId="3" applyFont="1" applyFill="1" applyBorder="1" applyAlignment="1">
      <alignment horizontal="center" vertical="center" shrinkToFit="1"/>
    </xf>
    <xf numFmtId="0" fontId="11" fillId="0" borderId="15" xfId="3" applyFont="1" applyFill="1" applyBorder="1" applyAlignment="1">
      <alignment horizontal="center" vertical="center" shrinkToFit="1"/>
    </xf>
    <xf numFmtId="41" fontId="9" fillId="0" borderId="14" xfId="3" applyNumberFormat="1" applyFont="1" applyFill="1" applyBorder="1" applyAlignment="1">
      <alignment horizontal="center" vertical="center" shrinkToFit="1"/>
    </xf>
    <xf numFmtId="41" fontId="9" fillId="0" borderId="65" xfId="3" applyNumberFormat="1" applyFont="1" applyFill="1" applyBorder="1" applyAlignment="1">
      <alignment horizontal="left" vertical="center" shrinkToFit="1"/>
    </xf>
    <xf numFmtId="41" fontId="9" fillId="0" borderId="15" xfId="3" applyNumberFormat="1" applyFont="1" applyFill="1" applyBorder="1" applyAlignment="1">
      <alignment horizontal="center" vertical="center" shrinkToFit="1"/>
    </xf>
    <xf numFmtId="0" fontId="10" fillId="0" borderId="13" xfId="3" applyFont="1" applyFill="1" applyBorder="1" applyAlignment="1">
      <alignment vertical="center"/>
    </xf>
    <xf numFmtId="0" fontId="10" fillId="0" borderId="0" xfId="3" applyFont="1" applyFill="1" applyBorder="1" applyAlignment="1">
      <alignment horizontal="distributed" vertical="center"/>
    </xf>
    <xf numFmtId="0" fontId="10" fillId="0" borderId="22" xfId="3" applyFont="1" applyFill="1" applyBorder="1" applyAlignment="1">
      <alignment horizontal="distributed" vertical="center" indent="1"/>
    </xf>
    <xf numFmtId="181" fontId="10" fillId="0" borderId="67" xfId="2" applyNumberFormat="1" applyFont="1" applyFill="1" applyBorder="1" applyAlignment="1">
      <alignment vertical="center"/>
    </xf>
    <xf numFmtId="181" fontId="10" fillId="0" borderId="22" xfId="2" applyNumberFormat="1" applyFont="1" applyFill="1" applyBorder="1" applyAlignment="1">
      <alignment vertical="center"/>
    </xf>
    <xf numFmtId="0" fontId="10" fillId="0" borderId="0" xfId="1" applyFont="1" applyFill="1" applyBorder="1" applyAlignment="1">
      <alignment horizontal="left" vertical="center"/>
    </xf>
    <xf numFmtId="38" fontId="10" fillId="0" borderId="0" xfId="2" applyFont="1" applyFill="1" applyBorder="1" applyAlignment="1">
      <alignment horizontal="right" vertical="center"/>
    </xf>
    <xf numFmtId="0" fontId="10" fillId="0" borderId="0" xfId="1" applyFont="1" applyFill="1" applyBorder="1" applyAlignment="1">
      <alignment vertical="center"/>
    </xf>
    <xf numFmtId="0" fontId="9" fillId="0" borderId="13" xfId="3" applyFont="1" applyFill="1" applyBorder="1" applyAlignment="1">
      <alignment horizontal="distributed" vertical="center"/>
    </xf>
    <xf numFmtId="0" fontId="9" fillId="0" borderId="0" xfId="3" applyFont="1" applyFill="1" applyBorder="1" applyAlignment="1">
      <alignment horizontal="distributed" vertical="center"/>
    </xf>
    <xf numFmtId="0" fontId="9" fillId="0" borderId="22" xfId="3" applyFont="1" applyFill="1" applyBorder="1" applyAlignment="1">
      <alignment horizontal="distributed" vertical="center" indent="1"/>
    </xf>
    <xf numFmtId="181" fontId="9" fillId="0" borderId="0" xfId="2" applyNumberFormat="1" applyFont="1" applyFill="1" applyBorder="1" applyAlignment="1">
      <alignment vertical="center"/>
    </xf>
    <xf numFmtId="0" fontId="9" fillId="0" borderId="0" xfId="3" applyFont="1" applyFill="1" applyBorder="1" applyAlignment="1">
      <alignment horizontal="distributed" vertical="center"/>
    </xf>
    <xf numFmtId="0" fontId="9" fillId="0" borderId="22" xfId="3" applyFont="1" applyFill="1" applyBorder="1" applyAlignment="1">
      <alignment horizontal="distributed" vertical="center"/>
    </xf>
    <xf numFmtId="181" fontId="9" fillId="0" borderId="67" xfId="2" applyNumberFormat="1" applyFont="1" applyFill="1" applyBorder="1" applyAlignment="1">
      <alignment horizontal="right" vertical="center"/>
    </xf>
    <xf numFmtId="0" fontId="11" fillId="0" borderId="0" xfId="3" applyFont="1" applyFill="1" applyBorder="1" applyAlignment="1">
      <alignment horizontal="center" vertical="center"/>
    </xf>
    <xf numFmtId="181" fontId="9" fillId="0" borderId="66" xfId="2" applyNumberFormat="1" applyFont="1" applyFill="1" applyBorder="1" applyAlignment="1">
      <alignment vertical="center"/>
    </xf>
    <xf numFmtId="181" fontId="9" fillId="0" borderId="20" xfId="2" applyNumberFormat="1" applyFont="1" applyFill="1" applyBorder="1" applyAlignment="1">
      <alignment vertical="center"/>
    </xf>
    <xf numFmtId="0" fontId="10" fillId="0" borderId="0" xfId="3" applyFont="1" applyFill="1" applyBorder="1" applyAlignment="1">
      <alignment horizontal="distributed" vertical="center" indent="1"/>
    </xf>
    <xf numFmtId="0" fontId="9" fillId="0" borderId="0" xfId="3" applyFont="1" applyFill="1" applyBorder="1" applyAlignment="1">
      <alignment horizontal="distributed" vertical="center" indent="1"/>
    </xf>
    <xf numFmtId="0" fontId="9" fillId="0" borderId="13" xfId="3" applyFont="1" applyFill="1" applyBorder="1" applyAlignment="1">
      <alignment vertical="center"/>
    </xf>
    <xf numFmtId="0" fontId="9" fillId="0" borderId="0" xfId="3" applyFont="1" applyFill="1" applyBorder="1" applyAlignment="1">
      <alignment horizontal="center" vertical="center"/>
    </xf>
    <xf numFmtId="0" fontId="9" fillId="0" borderId="7" xfId="3" applyFont="1" applyFill="1" applyBorder="1" applyAlignment="1">
      <alignment horizontal="distributed" vertical="center"/>
    </xf>
    <xf numFmtId="0" fontId="9" fillId="0" borderId="8" xfId="3" applyFont="1" applyFill="1" applyBorder="1" applyAlignment="1">
      <alignment horizontal="distributed" vertical="center"/>
    </xf>
    <xf numFmtId="0" fontId="9" fillId="0" borderId="8" xfId="3" applyFont="1" applyFill="1" applyBorder="1" applyAlignment="1">
      <alignment horizontal="distributed" vertical="center" indent="1"/>
    </xf>
    <xf numFmtId="0" fontId="9" fillId="0" borderId="14" xfId="1" applyFont="1" applyFill="1" applyBorder="1" applyAlignment="1">
      <alignment vertical="center"/>
    </xf>
    <xf numFmtId="0" fontId="9" fillId="0" borderId="2" xfId="4" applyFont="1" applyFill="1" applyBorder="1" applyAlignment="1">
      <alignment vertical="center"/>
    </xf>
    <xf numFmtId="0" fontId="9" fillId="0" borderId="3" xfId="4" applyFont="1" applyFill="1" applyBorder="1" applyAlignment="1">
      <alignment horizontal="center" vertical="center"/>
    </xf>
    <xf numFmtId="0" fontId="9" fillId="0" borderId="4" xfId="4" applyFont="1" applyFill="1" applyBorder="1" applyAlignment="1">
      <alignment horizontal="center" vertical="center"/>
    </xf>
    <xf numFmtId="0" fontId="9" fillId="0" borderId="33" xfId="4" applyFont="1" applyFill="1" applyBorder="1" applyAlignment="1">
      <alignment horizontal="center" vertical="center" shrinkToFi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0" fontId="9" fillId="0" borderId="7" xfId="4" applyFont="1" applyFill="1" applyBorder="1" applyAlignment="1">
      <alignment vertical="center"/>
    </xf>
    <xf numFmtId="0" fontId="9" fillId="0" borderId="8" xfId="4" applyFont="1" applyFill="1" applyBorder="1" applyAlignment="1">
      <alignment horizontal="center" vertical="center"/>
    </xf>
    <xf numFmtId="0" fontId="9" fillId="0" borderId="9" xfId="4" applyFont="1" applyFill="1" applyBorder="1" applyAlignment="1">
      <alignment horizontal="center" vertical="center"/>
    </xf>
    <xf numFmtId="0" fontId="9" fillId="0" borderId="7" xfId="4" applyFont="1" applyFill="1" applyBorder="1" applyAlignment="1">
      <alignment horizontal="center" vertical="center" shrinkToFit="1"/>
    </xf>
    <xf numFmtId="0" fontId="9" fillId="0" borderId="64" xfId="4" applyFont="1" applyFill="1" applyBorder="1" applyAlignment="1">
      <alignment horizontal="center" vertical="center" shrinkToFit="1"/>
    </xf>
    <xf numFmtId="0" fontId="9" fillId="0" borderId="9" xfId="4" applyFont="1" applyFill="1" applyBorder="1" applyAlignment="1">
      <alignment horizontal="center" vertical="center" shrinkToFit="1"/>
    </xf>
    <xf numFmtId="0" fontId="9" fillId="0" borderId="13" xfId="4" applyFont="1" applyFill="1" applyBorder="1" applyAlignment="1">
      <alignment vertical="center"/>
    </xf>
    <xf numFmtId="0" fontId="9" fillId="0" borderId="14" xfId="4" applyFont="1" applyFill="1" applyBorder="1" applyAlignment="1">
      <alignment horizontal="center" vertical="center"/>
    </xf>
    <xf numFmtId="0" fontId="9" fillId="0" borderId="15" xfId="4" applyFont="1" applyFill="1" applyBorder="1" applyAlignment="1">
      <alignment horizontal="distributed" vertical="center" indent="1"/>
    </xf>
    <xf numFmtId="0" fontId="9" fillId="0" borderId="16" xfId="4" applyFont="1" applyFill="1" applyBorder="1" applyAlignment="1">
      <alignment horizontal="center" vertical="center" shrinkToFit="1"/>
    </xf>
    <xf numFmtId="0" fontId="9" fillId="0" borderId="65" xfId="4" applyFont="1" applyFill="1" applyBorder="1" applyAlignment="1">
      <alignment horizontal="left" vertical="center" shrinkToFit="1"/>
    </xf>
    <xf numFmtId="0" fontId="9" fillId="0" borderId="15" xfId="4" applyFont="1" applyFill="1" applyBorder="1" applyAlignment="1">
      <alignment horizontal="center" vertical="center" shrinkToFit="1"/>
    </xf>
    <xf numFmtId="184" fontId="9" fillId="0" borderId="0" xfId="1" applyNumberFormat="1" applyFont="1" applyFill="1" applyBorder="1" applyAlignment="1">
      <alignment horizontal="right" vertical="center"/>
    </xf>
    <xf numFmtId="0" fontId="13" fillId="0" borderId="13" xfId="4" applyFont="1" applyFill="1" applyBorder="1" applyAlignment="1">
      <alignment vertical="center"/>
    </xf>
    <xf numFmtId="0" fontId="10" fillId="0" borderId="0" xfId="4" applyFont="1" applyFill="1" applyBorder="1" applyAlignment="1">
      <alignment horizontal="distributed" vertical="center"/>
    </xf>
    <xf numFmtId="0" fontId="10" fillId="0" borderId="22" xfId="4" applyFont="1" applyFill="1" applyBorder="1" applyAlignment="1">
      <alignment horizontal="distributed" vertical="center" indent="1"/>
    </xf>
    <xf numFmtId="41" fontId="10" fillId="0" borderId="13" xfId="2" applyNumberFormat="1" applyFont="1" applyFill="1" applyBorder="1" applyAlignment="1">
      <alignment vertical="center" shrinkToFit="1"/>
    </xf>
    <xf numFmtId="41" fontId="10" fillId="0" borderId="67" xfId="2" applyNumberFormat="1" applyFont="1" applyFill="1" applyBorder="1" applyAlignment="1">
      <alignment vertical="center" shrinkToFit="1"/>
    </xf>
    <xf numFmtId="41" fontId="10" fillId="0" borderId="22" xfId="2" applyNumberFormat="1" applyFont="1" applyFill="1" applyBorder="1" applyAlignment="1">
      <alignment vertical="center" shrinkToFit="1"/>
    </xf>
    <xf numFmtId="38" fontId="13" fillId="0" borderId="0" xfId="2" applyFont="1" applyFill="1" applyBorder="1" applyAlignment="1">
      <alignment horizontal="center" vertical="center"/>
    </xf>
    <xf numFmtId="184" fontId="13" fillId="0" borderId="0" xfId="1" applyNumberFormat="1" applyFont="1" applyFill="1" applyBorder="1" applyAlignment="1">
      <alignment horizontal="right" vertical="center"/>
    </xf>
    <xf numFmtId="0" fontId="9" fillId="0" borderId="0" xfId="4" applyFont="1" applyFill="1" applyBorder="1" applyAlignment="1">
      <alignment horizontal="distributed" vertical="center"/>
    </xf>
    <xf numFmtId="0" fontId="9" fillId="0" borderId="22" xfId="4" applyFont="1" applyFill="1" applyBorder="1" applyAlignment="1">
      <alignment horizontal="distributed" vertical="center" indent="1"/>
    </xf>
    <xf numFmtId="41" fontId="9" fillId="0" borderId="13" xfId="2" applyNumberFormat="1" applyFont="1" applyFill="1" applyBorder="1" applyAlignment="1">
      <alignment vertical="center" shrinkToFit="1"/>
    </xf>
    <xf numFmtId="41" fontId="9" fillId="0" borderId="67" xfId="2" applyNumberFormat="1" applyFont="1" applyFill="1" applyBorder="1" applyAlignment="1">
      <alignment vertical="center" shrinkToFit="1"/>
    </xf>
    <xf numFmtId="41" fontId="9" fillId="0" borderId="22" xfId="2" applyNumberFormat="1" applyFont="1" applyFill="1" applyBorder="1" applyAlignment="1">
      <alignment vertical="center" shrinkToFit="1"/>
    </xf>
    <xf numFmtId="41" fontId="9" fillId="0" borderId="13" xfId="2" applyNumberFormat="1" applyFont="1" applyFill="1" applyBorder="1" applyAlignment="1">
      <alignment horizontal="right" vertical="center" shrinkToFit="1"/>
    </xf>
    <xf numFmtId="41" fontId="9" fillId="0" borderId="67" xfId="2" applyNumberFormat="1" applyFont="1" applyFill="1" applyBorder="1" applyAlignment="1">
      <alignment horizontal="right" vertical="center" shrinkToFit="1"/>
    </xf>
    <xf numFmtId="41" fontId="9" fillId="0" borderId="22" xfId="2" applyNumberFormat="1" applyFont="1" applyFill="1" applyBorder="1" applyAlignment="1">
      <alignment horizontal="right" vertical="center" shrinkToFit="1"/>
    </xf>
    <xf numFmtId="0" fontId="9" fillId="0" borderId="0" xfId="4" applyFont="1" applyFill="1" applyBorder="1" applyAlignment="1">
      <alignment horizontal="center" vertical="center"/>
    </xf>
    <xf numFmtId="41" fontId="9" fillId="0" borderId="18" xfId="2" applyNumberFormat="1" applyFont="1" applyFill="1" applyBorder="1" applyAlignment="1">
      <alignment vertical="center" shrinkToFit="1"/>
    </xf>
    <xf numFmtId="41" fontId="9" fillId="0" borderId="66" xfId="2" applyNumberFormat="1" applyFont="1" applyFill="1" applyBorder="1" applyAlignment="1">
      <alignment vertical="center" shrinkToFit="1"/>
    </xf>
    <xf numFmtId="41" fontId="9" fillId="0" borderId="20" xfId="2" applyNumberFormat="1" applyFont="1" applyFill="1" applyBorder="1" applyAlignment="1">
      <alignment vertical="center" shrinkToFit="1"/>
    </xf>
    <xf numFmtId="0" fontId="11" fillId="0" borderId="0" xfId="4" applyFont="1" applyFill="1" applyBorder="1" applyAlignment="1">
      <alignment horizontal="distributed" vertical="center"/>
    </xf>
    <xf numFmtId="0" fontId="9" fillId="0" borderId="8" xfId="4" applyFont="1" applyFill="1" applyBorder="1" applyAlignment="1">
      <alignment horizontal="distributed" vertical="center"/>
    </xf>
    <xf numFmtId="0" fontId="9" fillId="0" borderId="9" xfId="4" applyFont="1" applyFill="1" applyBorder="1" applyAlignment="1">
      <alignment horizontal="distributed" vertical="center" indent="1"/>
    </xf>
    <xf numFmtId="41" fontId="9" fillId="0" borderId="7" xfId="2" applyNumberFormat="1" applyFont="1" applyFill="1" applyBorder="1" applyAlignment="1">
      <alignment vertical="center" shrinkToFit="1"/>
    </xf>
    <xf numFmtId="41" fontId="9" fillId="0" borderId="68" xfId="2" applyNumberFormat="1" applyFont="1" applyFill="1" applyBorder="1" applyAlignment="1">
      <alignment vertical="center" shrinkToFit="1"/>
    </xf>
    <xf numFmtId="181" fontId="9" fillId="0" borderId="9" xfId="2" applyNumberFormat="1" applyFont="1" applyFill="1" applyBorder="1" applyAlignment="1">
      <alignment horizontal="right" vertical="center" shrinkToFit="1"/>
    </xf>
    <xf numFmtId="0" fontId="9" fillId="0" borderId="2" xfId="5" applyFont="1" applyFill="1" applyBorder="1" applyAlignment="1">
      <alignment vertical="center"/>
    </xf>
    <xf numFmtId="0" fontId="9" fillId="0" borderId="3"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33" xfId="5" applyFont="1" applyFill="1" applyBorder="1" applyAlignment="1">
      <alignment horizontal="center" vertical="center" shrinkToFit="1"/>
    </xf>
    <xf numFmtId="0" fontId="9" fillId="0" borderId="5" xfId="5" applyFont="1" applyFill="1" applyBorder="1" applyAlignment="1">
      <alignment horizontal="center" vertical="center" shrinkToFit="1"/>
    </xf>
    <xf numFmtId="0" fontId="9" fillId="0" borderId="6" xfId="5" applyFont="1" applyFill="1" applyBorder="1" applyAlignment="1">
      <alignment horizontal="center" vertical="center" shrinkToFit="1"/>
    </xf>
    <xf numFmtId="0" fontId="9" fillId="0" borderId="7" xfId="5" applyFont="1" applyFill="1" applyBorder="1" applyAlignment="1">
      <alignment vertical="center"/>
    </xf>
    <xf numFmtId="0" fontId="9" fillId="0" borderId="8" xfId="5" applyFont="1" applyFill="1" applyBorder="1" applyAlignment="1">
      <alignment horizontal="center" vertical="center"/>
    </xf>
    <xf numFmtId="0" fontId="9" fillId="0" borderId="9" xfId="5" applyFont="1" applyFill="1" applyBorder="1" applyAlignment="1">
      <alignment horizontal="center" vertical="center"/>
    </xf>
    <xf numFmtId="0" fontId="9" fillId="0" borderId="7" xfId="5" applyFont="1" applyFill="1" applyBorder="1" applyAlignment="1">
      <alignment horizontal="center" vertical="center" shrinkToFit="1"/>
    </xf>
    <xf numFmtId="0" fontId="9" fillId="0" borderId="64" xfId="5" applyFont="1" applyFill="1" applyBorder="1" applyAlignment="1">
      <alignment horizontal="center" vertical="center" shrinkToFit="1"/>
    </xf>
    <xf numFmtId="0" fontId="9" fillId="0" borderId="9" xfId="5" applyFont="1" applyFill="1" applyBorder="1" applyAlignment="1">
      <alignment horizontal="center" vertical="center" shrinkToFit="1"/>
    </xf>
    <xf numFmtId="0" fontId="9" fillId="0" borderId="13" xfId="5" applyFont="1" applyFill="1" applyBorder="1" applyAlignment="1">
      <alignment vertical="center"/>
    </xf>
    <xf numFmtId="0" fontId="9" fillId="0" borderId="0" xfId="5" applyFont="1" applyFill="1" applyBorder="1" applyAlignment="1">
      <alignment horizontal="center" vertical="center"/>
    </xf>
    <xf numFmtId="0" fontId="9" fillId="0" borderId="0" xfId="5" applyFont="1" applyFill="1" applyBorder="1" applyAlignment="1">
      <alignment horizontal="distributed" vertical="center" indent="1"/>
    </xf>
    <xf numFmtId="0" fontId="9" fillId="0" borderId="13" xfId="5" applyFont="1" applyFill="1" applyBorder="1" applyAlignment="1">
      <alignment horizontal="center" vertical="center" shrinkToFit="1"/>
    </xf>
    <xf numFmtId="0" fontId="9" fillId="0" borderId="67" xfId="5" applyFont="1" applyFill="1" applyBorder="1" applyAlignment="1">
      <alignment horizontal="left" vertical="center" shrinkToFit="1"/>
    </xf>
    <xf numFmtId="0" fontId="9" fillId="0" borderId="22" xfId="5" applyFont="1" applyFill="1" applyBorder="1" applyAlignment="1">
      <alignment horizontal="center" vertical="center" shrinkToFit="1"/>
    </xf>
    <xf numFmtId="0" fontId="13" fillId="0" borderId="13" xfId="5" applyFont="1" applyFill="1" applyBorder="1" applyAlignment="1">
      <alignment vertical="center"/>
    </xf>
    <xf numFmtId="0" fontId="10" fillId="0" borderId="0" xfId="5" applyFont="1" applyFill="1" applyBorder="1" applyAlignment="1">
      <alignment horizontal="distributed" vertical="center"/>
    </xf>
    <xf numFmtId="0" fontId="10" fillId="0" borderId="0" xfId="5" applyFont="1" applyFill="1" applyBorder="1" applyAlignment="1">
      <alignment horizontal="distributed" vertical="center" indent="1"/>
    </xf>
    <xf numFmtId="181" fontId="10" fillId="0" borderId="13" xfId="2" applyNumberFormat="1" applyFont="1" applyFill="1" applyBorder="1" applyAlignment="1">
      <alignment vertical="center" shrinkToFit="1"/>
    </xf>
    <xf numFmtId="181" fontId="10" fillId="0" borderId="67" xfId="2" applyNumberFormat="1" applyFont="1" applyFill="1" applyBorder="1" applyAlignment="1">
      <alignment vertical="center" shrinkToFit="1"/>
    </xf>
    <xf numFmtId="181" fontId="10" fillId="0" borderId="22" xfId="2" applyNumberFormat="1" applyFont="1" applyFill="1" applyBorder="1" applyAlignment="1">
      <alignment vertical="center" shrinkToFit="1"/>
    </xf>
    <xf numFmtId="0" fontId="9" fillId="0" borderId="0" xfId="5" applyFont="1" applyFill="1" applyBorder="1" applyAlignment="1">
      <alignment horizontal="distributed" vertical="center"/>
    </xf>
    <xf numFmtId="181" fontId="9" fillId="0" borderId="13" xfId="2" applyNumberFormat="1" applyFont="1" applyFill="1" applyBorder="1" applyAlignment="1">
      <alignment vertical="center" shrinkToFit="1"/>
    </xf>
    <xf numFmtId="181" fontId="9" fillId="0" borderId="67" xfId="2" applyNumberFormat="1" applyFont="1" applyFill="1" applyBorder="1" applyAlignment="1">
      <alignment vertical="center" shrinkToFit="1"/>
    </xf>
    <xf numFmtId="181" fontId="9" fillId="0" borderId="22" xfId="2" applyNumberFormat="1" applyFont="1" applyFill="1" applyBorder="1" applyAlignment="1">
      <alignment vertical="center" shrinkToFit="1"/>
    </xf>
    <xf numFmtId="181" fontId="9" fillId="0" borderId="67" xfId="2" applyNumberFormat="1" applyFont="1" applyFill="1" applyBorder="1" applyAlignment="1">
      <alignment horizontal="right" vertical="center" shrinkToFit="1"/>
    </xf>
    <xf numFmtId="181" fontId="9" fillId="0" borderId="22" xfId="2" applyNumberFormat="1" applyFont="1" applyFill="1" applyBorder="1" applyAlignment="1">
      <alignment horizontal="right" vertical="center" shrinkToFit="1"/>
    </xf>
    <xf numFmtId="0" fontId="9" fillId="0" borderId="8" xfId="5" applyFont="1" applyFill="1" applyBorder="1" applyAlignment="1">
      <alignment horizontal="distributed" vertical="center"/>
    </xf>
    <xf numFmtId="0" fontId="9" fillId="0" borderId="8" xfId="5" applyFont="1" applyFill="1" applyBorder="1" applyAlignment="1">
      <alignment horizontal="distributed" vertical="center" indent="1"/>
    </xf>
    <xf numFmtId="181" fontId="9" fillId="0" borderId="7" xfId="2" applyNumberFormat="1" applyFont="1" applyFill="1" applyBorder="1" applyAlignment="1">
      <alignment horizontal="right" vertical="center" shrinkToFit="1"/>
    </xf>
    <xf numFmtId="181" fontId="9" fillId="0" borderId="68" xfId="2" applyNumberFormat="1" applyFont="1" applyFill="1" applyBorder="1" applyAlignment="1">
      <alignment horizontal="right" vertical="center" shrinkToFit="1"/>
    </xf>
    <xf numFmtId="0" fontId="2" fillId="0" borderId="0" xfId="6" applyFont="1" applyFill="1" applyBorder="1" applyAlignment="1">
      <alignment horizontal="left" vertical="center"/>
    </xf>
    <xf numFmtId="0" fontId="2" fillId="0" borderId="0" xfId="6" applyFont="1" applyFill="1" applyBorder="1" applyAlignment="1">
      <alignment vertical="center"/>
    </xf>
    <xf numFmtId="0" fontId="2" fillId="0" borderId="0" xfId="6" applyFont="1" applyFill="1" applyBorder="1" applyAlignment="1">
      <alignment horizontal="right" vertical="center"/>
    </xf>
    <xf numFmtId="0" fontId="7" fillId="0" borderId="0" xfId="6" applyFont="1" applyFill="1" applyBorder="1" applyAlignment="1">
      <alignment horizontal="center" vertical="center"/>
    </xf>
    <xf numFmtId="0" fontId="8" fillId="0" borderId="0" xfId="6" applyFont="1" applyFill="1" applyBorder="1" applyAlignment="1">
      <alignment horizontal="center" vertical="center"/>
    </xf>
    <xf numFmtId="0" fontId="7" fillId="0" borderId="0" xfId="6" applyFont="1" applyFill="1" applyBorder="1" applyAlignment="1">
      <alignment vertical="center"/>
    </xf>
    <xf numFmtId="0" fontId="6" fillId="0" borderId="0" xfId="6" applyFont="1" applyFill="1" applyBorder="1" applyAlignment="1">
      <alignment horizontal="center" vertical="center"/>
    </xf>
    <xf numFmtId="0" fontId="9" fillId="0" borderId="0" xfId="6" applyFont="1" applyFill="1" applyBorder="1" applyAlignment="1">
      <alignment horizontal="right" vertical="center"/>
    </xf>
    <xf numFmtId="0" fontId="6" fillId="0" borderId="0" xfId="6" applyFont="1" applyFill="1" applyBorder="1" applyAlignment="1">
      <alignment horizontal="left" vertical="center"/>
    </xf>
    <xf numFmtId="0" fontId="6" fillId="0" borderId="0" xfId="6" applyFont="1" applyFill="1" applyBorder="1" applyAlignment="1">
      <alignment horizontal="right" vertical="center"/>
    </xf>
    <xf numFmtId="0" fontId="6" fillId="0" borderId="0" xfId="6" applyFont="1" applyFill="1" applyBorder="1" applyAlignment="1">
      <alignment vertical="center"/>
    </xf>
    <xf numFmtId="0" fontId="9" fillId="0" borderId="2" xfId="7" applyFont="1" applyFill="1" applyBorder="1" applyAlignment="1">
      <alignment horizontal="center" vertical="center"/>
    </xf>
    <xf numFmtId="0" fontId="9" fillId="0" borderId="3" xfId="7" applyFont="1" applyFill="1" applyBorder="1" applyAlignment="1">
      <alignment horizontal="center" vertical="center"/>
    </xf>
    <xf numFmtId="0" fontId="9" fillId="0" borderId="4" xfId="7" applyFont="1" applyFill="1" applyBorder="1" applyAlignment="1">
      <alignment horizontal="center" vertical="center"/>
    </xf>
    <xf numFmtId="0" fontId="9" fillId="0" borderId="70" xfId="7" applyFont="1" applyFill="1" applyBorder="1" applyAlignment="1">
      <alignment horizontal="center" vertical="center" shrinkToFit="1"/>
    </xf>
    <xf numFmtId="0" fontId="9" fillId="0" borderId="71" xfId="7" applyFont="1" applyFill="1" applyBorder="1" applyAlignment="1">
      <alignment horizontal="center" vertical="center" shrinkToFit="1"/>
    </xf>
    <xf numFmtId="0" fontId="9" fillId="0" borderId="72" xfId="7" applyFont="1" applyFill="1" applyBorder="1" applyAlignment="1">
      <alignment horizontal="center" vertical="center" shrinkToFit="1"/>
    </xf>
    <xf numFmtId="0" fontId="9" fillId="0" borderId="0" xfId="6" applyFont="1" applyFill="1" applyBorder="1" applyAlignment="1">
      <alignment horizontal="center" vertical="center"/>
    </xf>
    <xf numFmtId="0" fontId="9" fillId="0" borderId="0" xfId="6" applyFont="1" applyFill="1" applyBorder="1" applyAlignment="1">
      <alignment vertical="center"/>
    </xf>
    <xf numFmtId="0" fontId="9" fillId="0" borderId="7" xfId="7" applyFont="1" applyFill="1" applyBorder="1" applyAlignment="1">
      <alignment horizontal="center" vertical="center"/>
    </xf>
    <xf numFmtId="0" fontId="9" fillId="0" borderId="8" xfId="7" applyFont="1" applyFill="1" applyBorder="1" applyAlignment="1">
      <alignment horizontal="center" vertical="center"/>
    </xf>
    <xf numFmtId="0" fontId="9" fillId="0" borderId="9" xfId="7" applyFont="1" applyFill="1" applyBorder="1" applyAlignment="1">
      <alignment horizontal="center" vertical="center"/>
    </xf>
    <xf numFmtId="0" fontId="9" fillId="0" borderId="73" xfId="7" applyFont="1" applyFill="1" applyBorder="1" applyAlignment="1">
      <alignment horizontal="center" vertical="center" shrinkToFit="1"/>
    </xf>
    <xf numFmtId="0" fontId="9" fillId="0" borderId="16" xfId="7" applyFont="1" applyFill="1" applyBorder="1" applyAlignment="1">
      <alignment horizontal="left" vertical="center"/>
    </xf>
    <xf numFmtId="0" fontId="9" fillId="0" borderId="14" xfId="7" applyFont="1" applyFill="1" applyBorder="1" applyAlignment="1">
      <alignment horizontal="left" vertical="center"/>
    </xf>
    <xf numFmtId="0" fontId="9" fillId="0" borderId="15" xfId="7" applyFont="1" applyFill="1" applyBorder="1" applyAlignment="1">
      <alignment horizontal="left" vertical="center"/>
    </xf>
    <xf numFmtId="0" fontId="9" fillId="0" borderId="74" xfId="7" applyFont="1" applyFill="1" applyBorder="1" applyAlignment="1">
      <alignment horizontal="center" vertical="center"/>
    </xf>
    <xf numFmtId="0" fontId="9" fillId="0" borderId="74" xfId="7" applyFont="1" applyFill="1" applyBorder="1" applyAlignment="1">
      <alignment horizontal="left" vertical="center"/>
    </xf>
    <xf numFmtId="0" fontId="9" fillId="0" borderId="0" xfId="6" applyFont="1" applyFill="1" applyBorder="1" applyAlignment="1">
      <alignment horizontal="left" vertical="center"/>
    </xf>
    <xf numFmtId="38" fontId="9" fillId="0" borderId="0" xfId="8" applyFont="1" applyFill="1" applyBorder="1" applyAlignment="1">
      <alignment horizontal="right" vertical="center"/>
    </xf>
    <xf numFmtId="0" fontId="9" fillId="0" borderId="13" xfId="7" applyFont="1" applyFill="1" applyBorder="1" applyAlignment="1">
      <alignment horizontal="center" vertical="center"/>
    </xf>
    <xf numFmtId="0" fontId="9" fillId="0" borderId="0" xfId="7" applyFont="1" applyFill="1" applyBorder="1" applyAlignment="1">
      <alignment horizontal="center" vertical="center"/>
    </xf>
    <xf numFmtId="0" fontId="9" fillId="0" borderId="22" xfId="7" applyFont="1" applyFill="1" applyBorder="1" applyAlignment="1">
      <alignment horizontal="center" vertical="center"/>
    </xf>
    <xf numFmtId="0" fontId="9" fillId="0" borderId="75" xfId="7" applyFont="1" applyFill="1" applyBorder="1" applyAlignment="1">
      <alignment horizontal="center" vertical="center"/>
    </xf>
    <xf numFmtId="0" fontId="9" fillId="0" borderId="75" xfId="7" applyFont="1" applyFill="1" applyBorder="1" applyAlignment="1">
      <alignment horizontal="left" vertical="center"/>
    </xf>
    <xf numFmtId="0" fontId="10" fillId="0" borderId="13"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xf>
    <xf numFmtId="181" fontId="10" fillId="0" borderId="75" xfId="8" applyNumberFormat="1" applyFont="1" applyFill="1" applyBorder="1" applyAlignment="1">
      <alignment vertical="center"/>
    </xf>
    <xf numFmtId="0" fontId="13" fillId="0" borderId="0" xfId="6" applyFont="1" applyFill="1" applyBorder="1" applyAlignment="1">
      <alignment horizontal="left" vertical="center"/>
    </xf>
    <xf numFmtId="0" fontId="13" fillId="0" borderId="0" xfId="6" applyFont="1" applyFill="1" applyBorder="1" applyAlignment="1">
      <alignment horizontal="center" vertical="center"/>
    </xf>
    <xf numFmtId="38" fontId="13" fillId="0" borderId="0" xfId="8" applyFont="1" applyFill="1" applyBorder="1" applyAlignment="1">
      <alignment horizontal="right" vertical="center"/>
    </xf>
    <xf numFmtId="0" fontId="13" fillId="0" borderId="0" xfId="6" applyFont="1" applyFill="1" applyBorder="1" applyAlignment="1">
      <alignment vertical="center"/>
    </xf>
    <xf numFmtId="0" fontId="9" fillId="0" borderId="13" xfId="7" applyFont="1" applyFill="1" applyBorder="1" applyAlignment="1">
      <alignment vertical="center"/>
    </xf>
    <xf numFmtId="0" fontId="9" fillId="0" borderId="0" xfId="7" applyFont="1" applyFill="1" applyBorder="1" applyAlignment="1">
      <alignment vertical="center"/>
    </xf>
    <xf numFmtId="0" fontId="9" fillId="0" borderId="0" xfId="7" applyFont="1" applyFill="1" applyBorder="1" applyAlignment="1">
      <alignment horizontal="distributed" vertical="center"/>
    </xf>
    <xf numFmtId="0" fontId="9" fillId="0" borderId="22" xfId="7" applyFont="1" applyFill="1" applyBorder="1" applyAlignment="1">
      <alignment horizontal="distributed" vertical="center"/>
    </xf>
    <xf numFmtId="181" fontId="9" fillId="0" borderId="75" xfId="8" applyNumberFormat="1" applyFont="1" applyFill="1" applyBorder="1" applyAlignment="1">
      <alignment vertical="center"/>
    </xf>
    <xf numFmtId="181" fontId="9" fillId="0" borderId="22" xfId="8" applyNumberFormat="1" applyFont="1" applyFill="1" applyBorder="1" applyAlignment="1">
      <alignment vertical="center"/>
    </xf>
    <xf numFmtId="181" fontId="9" fillId="0" borderId="75" xfId="8" applyNumberFormat="1" applyFont="1" applyFill="1" applyBorder="1" applyAlignment="1">
      <alignment horizontal="right" vertical="center"/>
    </xf>
    <xf numFmtId="181" fontId="9" fillId="0" borderId="22" xfId="8" applyNumberFormat="1" applyFont="1" applyFill="1" applyBorder="1" applyAlignment="1">
      <alignment horizontal="right" vertical="center"/>
    </xf>
    <xf numFmtId="0" fontId="10" fillId="0" borderId="22" xfId="7" applyFont="1" applyFill="1" applyBorder="1" applyAlignment="1">
      <alignment vertical="center"/>
    </xf>
    <xf numFmtId="0" fontId="10" fillId="0" borderId="0" xfId="6" applyFont="1" applyFill="1" applyBorder="1" applyAlignment="1">
      <alignment horizontal="left" vertical="center"/>
    </xf>
    <xf numFmtId="0" fontId="10" fillId="0" borderId="0" xfId="6" applyFont="1" applyFill="1" applyBorder="1" applyAlignment="1">
      <alignment horizontal="center" vertical="center"/>
    </xf>
    <xf numFmtId="38" fontId="10" fillId="0" borderId="0" xfId="8" applyFont="1" applyFill="1" applyBorder="1" applyAlignment="1">
      <alignment horizontal="right" vertical="center"/>
    </xf>
    <xf numFmtId="0" fontId="10" fillId="0" borderId="0" xfId="6" applyFont="1" applyFill="1" applyBorder="1" applyAlignment="1">
      <alignment vertical="center"/>
    </xf>
    <xf numFmtId="0" fontId="9" fillId="0" borderId="13" xfId="7" applyFont="1" applyFill="1" applyBorder="1" applyAlignment="1">
      <alignment horizontal="center" vertical="center"/>
    </xf>
    <xf numFmtId="0" fontId="9" fillId="0" borderId="0" xfId="7" applyFont="1" applyFill="1" applyBorder="1" applyAlignment="1">
      <alignment horizontal="center" vertical="center"/>
    </xf>
    <xf numFmtId="0" fontId="9" fillId="0" borderId="13" xfId="7" applyFont="1" applyFill="1" applyBorder="1" applyAlignment="1">
      <alignment horizontal="left" vertical="center"/>
    </xf>
    <xf numFmtId="0" fontId="9" fillId="0" borderId="0" xfId="7" applyFont="1" applyFill="1" applyBorder="1" applyAlignment="1">
      <alignment horizontal="left" vertical="center"/>
    </xf>
    <xf numFmtId="181" fontId="9" fillId="0" borderId="75" xfId="7" applyNumberFormat="1" applyFont="1" applyFill="1" applyBorder="1" applyAlignment="1">
      <alignment vertical="center"/>
    </xf>
    <xf numFmtId="184" fontId="9" fillId="0" borderId="0" xfId="6" applyNumberFormat="1" applyFont="1" applyFill="1" applyBorder="1" applyAlignment="1">
      <alignment horizontal="right" vertical="center"/>
    </xf>
    <xf numFmtId="38" fontId="9" fillId="0" borderId="0" xfId="8" applyFont="1" applyFill="1" applyBorder="1" applyAlignment="1">
      <alignment horizontal="center" vertical="center"/>
    </xf>
    <xf numFmtId="0" fontId="14" fillId="0" borderId="13" xfId="7" applyFont="1" applyFill="1" applyBorder="1" applyAlignment="1">
      <alignment vertical="center"/>
    </xf>
    <xf numFmtId="0" fontId="14" fillId="0" borderId="0" xfId="7" applyFont="1" applyFill="1" applyBorder="1" applyAlignment="1">
      <alignment vertical="center"/>
    </xf>
    <xf numFmtId="0" fontId="9" fillId="0" borderId="7" xfId="7" applyFont="1" applyFill="1" applyBorder="1" applyAlignment="1">
      <alignment vertical="center"/>
    </xf>
    <xf numFmtId="0" fontId="9" fillId="0" borderId="8" xfId="7" applyFont="1" applyFill="1" applyBorder="1" applyAlignment="1">
      <alignment vertical="center"/>
    </xf>
    <xf numFmtId="0" fontId="9" fillId="0" borderId="8" xfId="7" applyFont="1" applyFill="1" applyBorder="1" applyAlignment="1">
      <alignment horizontal="distributed" vertical="center"/>
    </xf>
    <xf numFmtId="0" fontId="9" fillId="0" borderId="9" xfId="7" applyFont="1" applyFill="1" applyBorder="1" applyAlignment="1">
      <alignment horizontal="distributed" vertical="center"/>
    </xf>
    <xf numFmtId="0" fontId="9" fillId="0" borderId="76" xfId="6" applyFont="1" applyFill="1" applyBorder="1" applyAlignment="1">
      <alignment vertical="center"/>
    </xf>
    <xf numFmtId="0" fontId="9" fillId="0" borderId="8" xfId="6" applyFont="1" applyFill="1" applyBorder="1" applyAlignment="1">
      <alignment vertical="center"/>
    </xf>
    <xf numFmtId="0" fontId="9" fillId="0" borderId="14" xfId="6" applyFont="1" applyFill="1" applyBorder="1" applyAlignment="1">
      <alignment horizontal="left" vertical="center"/>
    </xf>
    <xf numFmtId="0" fontId="11" fillId="0" borderId="0" xfId="9" applyFont="1" applyFill="1" applyBorder="1" applyAlignment="1">
      <alignment horizontal="left" vertical="center"/>
    </xf>
    <xf numFmtId="0" fontId="11" fillId="0" borderId="0" xfId="6" applyFont="1" applyFill="1" applyBorder="1" applyAlignment="1">
      <alignment vertical="center"/>
    </xf>
    <xf numFmtId="0" fontId="11" fillId="0" borderId="0" xfId="6" applyFont="1" applyFill="1" applyBorder="1" applyAlignment="1">
      <alignment horizontal="left" vertical="center"/>
    </xf>
    <xf numFmtId="0" fontId="7" fillId="0" borderId="0" xfId="6" applyFont="1" applyFill="1" applyBorder="1" applyAlignment="1">
      <alignment vertical="center" wrapText="1"/>
    </xf>
    <xf numFmtId="0" fontId="2" fillId="0" borderId="0" xfId="6" applyFont="1" applyFill="1" applyBorder="1" applyAlignment="1">
      <alignment horizontal="left" vertical="center"/>
    </xf>
    <xf numFmtId="0" fontId="9" fillId="0" borderId="33" xfId="7" applyFont="1" applyFill="1" applyBorder="1" applyAlignment="1">
      <alignment horizontal="center" vertical="center" shrinkToFit="1"/>
    </xf>
    <xf numFmtId="0" fontId="9" fillId="0" borderId="5" xfId="7" applyFont="1" applyFill="1" applyBorder="1" applyAlignment="1">
      <alignment horizontal="center" vertical="center" shrinkToFit="1"/>
    </xf>
    <xf numFmtId="0" fontId="9" fillId="0" borderId="6" xfId="7" applyFont="1" applyFill="1" applyBorder="1" applyAlignment="1">
      <alignment horizontal="center" vertical="center" shrinkToFit="1"/>
    </xf>
    <xf numFmtId="0" fontId="9" fillId="0" borderId="7" xfId="7" applyFont="1" applyFill="1" applyBorder="1" applyAlignment="1">
      <alignment horizontal="center" vertical="center" shrinkToFit="1"/>
    </xf>
    <xf numFmtId="0" fontId="9" fillId="0" borderId="64" xfId="7" applyFont="1" applyFill="1" applyBorder="1" applyAlignment="1">
      <alignment horizontal="center" vertical="center" shrinkToFit="1"/>
    </xf>
    <xf numFmtId="0" fontId="9" fillId="0" borderId="9" xfId="7" applyFont="1" applyFill="1" applyBorder="1" applyAlignment="1">
      <alignment horizontal="center" vertical="center" shrinkToFit="1"/>
    </xf>
    <xf numFmtId="0" fontId="9" fillId="0" borderId="16" xfId="7" applyFont="1" applyFill="1" applyBorder="1" applyAlignment="1">
      <alignment horizontal="center" vertical="center"/>
    </xf>
    <xf numFmtId="0" fontId="9" fillId="0" borderId="65" xfId="7" applyFont="1" applyFill="1" applyBorder="1" applyAlignment="1">
      <alignment horizontal="left" vertical="center"/>
    </xf>
    <xf numFmtId="0" fontId="9" fillId="0" borderId="15" xfId="7" applyFont="1" applyFill="1" applyBorder="1" applyAlignment="1">
      <alignment horizontal="center" vertical="center"/>
    </xf>
    <xf numFmtId="0" fontId="9" fillId="0" borderId="67" xfId="7" applyFont="1" applyFill="1" applyBorder="1" applyAlignment="1">
      <alignment horizontal="left" vertical="center"/>
    </xf>
    <xf numFmtId="0" fontId="9" fillId="0" borderId="22" xfId="7" applyFont="1" applyFill="1" applyBorder="1" applyAlignment="1">
      <alignment horizontal="center" vertical="center"/>
    </xf>
    <xf numFmtId="181" fontId="10" fillId="0" borderId="13" xfId="8" applyNumberFormat="1" applyFont="1" applyFill="1" applyBorder="1" applyAlignment="1">
      <alignment vertical="center"/>
    </xf>
    <xf numFmtId="181" fontId="10" fillId="0" borderId="67" xfId="8" applyNumberFormat="1" applyFont="1" applyFill="1" applyBorder="1" applyAlignment="1">
      <alignment vertical="center"/>
    </xf>
    <xf numFmtId="181" fontId="10" fillId="0" borderId="22" xfId="8" applyNumberFormat="1" applyFont="1" applyFill="1" applyBorder="1" applyAlignment="1">
      <alignment vertical="center"/>
    </xf>
    <xf numFmtId="181" fontId="9" fillId="0" borderId="13" xfId="8" applyNumberFormat="1" applyFont="1" applyFill="1" applyBorder="1" applyAlignment="1">
      <alignment vertical="center"/>
    </xf>
    <xf numFmtId="181" fontId="9" fillId="0" borderId="67" xfId="8" applyNumberFormat="1" applyFont="1" applyFill="1" applyBorder="1" applyAlignment="1">
      <alignment vertical="center"/>
    </xf>
    <xf numFmtId="0" fontId="9" fillId="0" borderId="0" xfId="6" applyFont="1" applyFill="1" applyBorder="1" applyAlignment="1">
      <alignment vertical="center" wrapText="1"/>
    </xf>
    <xf numFmtId="0" fontId="9" fillId="0" borderId="13" xfId="7" applyFont="1" applyFill="1" applyBorder="1" applyAlignment="1">
      <alignment horizontal="left" vertical="center"/>
    </xf>
    <xf numFmtId="0" fontId="9" fillId="0" borderId="0" xfId="7" applyFont="1" applyFill="1" applyBorder="1" applyAlignment="1">
      <alignment horizontal="left" vertical="center"/>
    </xf>
    <xf numFmtId="0" fontId="9" fillId="0" borderId="22" xfId="7" applyFont="1" applyFill="1" applyBorder="1" applyAlignment="1">
      <alignment horizontal="left" vertical="center"/>
    </xf>
    <xf numFmtId="181" fontId="9" fillId="0" borderId="13" xfId="7" applyNumberFormat="1" applyFont="1" applyFill="1" applyBorder="1" applyAlignment="1">
      <alignment vertical="center"/>
    </xf>
    <xf numFmtId="181" fontId="9" fillId="0" borderId="67" xfId="7" applyNumberFormat="1" applyFont="1" applyFill="1" applyBorder="1" applyAlignment="1">
      <alignment vertical="center"/>
    </xf>
    <xf numFmtId="181" fontId="9" fillId="0" borderId="22" xfId="7" applyNumberFormat="1" applyFont="1" applyFill="1" applyBorder="1" applyAlignment="1">
      <alignment vertical="center"/>
    </xf>
    <xf numFmtId="181" fontId="9" fillId="0" borderId="13" xfId="8" applyNumberFormat="1" applyFont="1" applyFill="1" applyBorder="1" applyAlignment="1">
      <alignment horizontal="right" vertical="center"/>
    </xf>
    <xf numFmtId="181" fontId="9" fillId="0" borderId="67" xfId="8" applyNumberFormat="1" applyFont="1" applyFill="1" applyBorder="1" applyAlignment="1">
      <alignment horizontal="right" vertical="center"/>
    </xf>
    <xf numFmtId="181" fontId="13" fillId="0" borderId="13" xfId="8" applyNumberFormat="1" applyFont="1" applyFill="1" applyBorder="1" applyAlignment="1">
      <alignment horizontal="right" vertical="center"/>
    </xf>
    <xf numFmtId="181" fontId="13" fillId="0" borderId="67" xfId="8" applyNumberFormat="1" applyFont="1" applyFill="1" applyBorder="1" applyAlignment="1">
      <alignment horizontal="right" vertical="center"/>
    </xf>
    <xf numFmtId="181" fontId="13" fillId="0" borderId="22" xfId="8" applyNumberFormat="1" applyFont="1" applyFill="1" applyBorder="1" applyAlignment="1">
      <alignment horizontal="right" vertical="center"/>
    </xf>
    <xf numFmtId="181" fontId="9" fillId="0" borderId="7" xfId="8" applyNumberFormat="1" applyFont="1" applyFill="1" applyBorder="1" applyAlignment="1">
      <alignment horizontal="right" vertical="center"/>
    </xf>
    <xf numFmtId="181" fontId="9" fillId="0" borderId="68" xfId="8" applyNumberFormat="1" applyFont="1" applyFill="1" applyBorder="1" applyAlignment="1">
      <alignment horizontal="right" vertical="center"/>
    </xf>
    <xf numFmtId="181" fontId="9" fillId="0" borderId="9" xfId="8" applyNumberFormat="1" applyFont="1" applyFill="1" applyBorder="1" applyAlignment="1">
      <alignment horizontal="right" vertical="center"/>
    </xf>
    <xf numFmtId="0" fontId="2" fillId="0" borderId="0" xfId="1" applyFont="1" applyFill="1" applyBorder="1" applyAlignment="1">
      <alignment horizontal="right" vertical="center"/>
    </xf>
    <xf numFmtId="0" fontId="7" fillId="0" borderId="0" xfId="1" applyFont="1" applyFill="1" applyBorder="1"/>
    <xf numFmtId="0" fontId="9" fillId="0" borderId="0" xfId="1" applyFont="1" applyFill="1" applyBorder="1"/>
    <xf numFmtId="0" fontId="10" fillId="0" borderId="16" xfId="1" applyFont="1" applyFill="1" applyBorder="1" applyAlignment="1">
      <alignment horizontal="center" vertical="center"/>
    </xf>
    <xf numFmtId="179" fontId="10" fillId="0" borderId="16" xfId="2" applyNumberFormat="1" applyFont="1" applyFill="1" applyBorder="1" applyAlignment="1">
      <alignment vertical="center"/>
    </xf>
    <xf numFmtId="179" fontId="10" fillId="0" borderId="14" xfId="2" applyNumberFormat="1" applyFont="1" applyFill="1" applyBorder="1" applyAlignment="1">
      <alignment vertical="center"/>
    </xf>
    <xf numFmtId="182" fontId="10" fillId="0" borderId="17" xfId="2" applyNumberFormat="1" applyFont="1" applyFill="1" applyBorder="1" applyAlignment="1">
      <alignment vertical="center"/>
    </xf>
    <xf numFmtId="182" fontId="10" fillId="0" borderId="14" xfId="2" applyNumberFormat="1" applyFont="1" applyFill="1" applyBorder="1" applyAlignment="1">
      <alignment vertical="center"/>
    </xf>
    <xf numFmtId="182" fontId="10" fillId="0" borderId="15" xfId="2" applyNumberFormat="1" applyFont="1" applyFill="1" applyBorder="1" applyAlignment="1">
      <alignment vertical="center"/>
    </xf>
    <xf numFmtId="179" fontId="10" fillId="0" borderId="16" xfId="8" applyNumberFormat="1" applyFont="1" applyFill="1" applyBorder="1" applyAlignment="1">
      <alignment vertical="center"/>
    </xf>
    <xf numFmtId="179" fontId="10" fillId="0" borderId="14" xfId="8" applyNumberFormat="1" applyFont="1" applyFill="1" applyBorder="1" applyAlignment="1">
      <alignment vertical="center"/>
    </xf>
    <xf numFmtId="182" fontId="10" fillId="0" borderId="17" xfId="8" applyNumberFormat="1" applyFont="1" applyFill="1" applyBorder="1" applyAlignment="1">
      <alignment vertical="center"/>
    </xf>
    <xf numFmtId="182" fontId="10" fillId="0" borderId="14" xfId="8" applyNumberFormat="1" applyFont="1" applyFill="1" applyBorder="1" applyAlignment="1">
      <alignment vertical="center"/>
    </xf>
    <xf numFmtId="182" fontId="10" fillId="0" borderId="15" xfId="8" applyNumberFormat="1" applyFont="1" applyFill="1" applyBorder="1" applyAlignment="1">
      <alignment vertical="center"/>
    </xf>
    <xf numFmtId="0" fontId="13" fillId="0" borderId="0" xfId="1" applyFont="1" applyFill="1" applyBorder="1"/>
    <xf numFmtId="0" fontId="9" fillId="0" borderId="0" xfId="1" applyFont="1" applyFill="1" applyBorder="1" applyAlignment="1">
      <alignment horizontal="left" vertical="center"/>
    </xf>
    <xf numFmtId="0" fontId="9" fillId="0" borderId="22" xfId="1" applyFont="1" applyFill="1" applyBorder="1" applyAlignment="1">
      <alignment horizontal="left" vertical="center" indent="1"/>
    </xf>
    <xf numFmtId="179" fontId="9" fillId="0" borderId="13" xfId="2" applyNumberFormat="1" applyFont="1" applyFill="1" applyBorder="1" applyAlignment="1">
      <alignment vertical="center"/>
    </xf>
    <xf numFmtId="179" fontId="9" fillId="0" borderId="0" xfId="2" applyNumberFormat="1" applyFont="1" applyFill="1" applyBorder="1" applyAlignment="1">
      <alignment vertical="center"/>
    </xf>
    <xf numFmtId="182" fontId="9" fillId="0" borderId="23" xfId="2" applyNumberFormat="1" applyFont="1" applyFill="1" applyBorder="1" applyAlignment="1">
      <alignment vertical="center"/>
    </xf>
    <xf numFmtId="182" fontId="9" fillId="0" borderId="0" xfId="2" applyNumberFormat="1" applyFont="1" applyFill="1" applyBorder="1" applyAlignment="1">
      <alignment vertical="center"/>
    </xf>
    <xf numFmtId="182" fontId="9" fillId="0" borderId="22" xfId="2" applyNumberFormat="1" applyFont="1" applyFill="1" applyBorder="1" applyAlignment="1">
      <alignment vertical="center"/>
    </xf>
    <xf numFmtId="179" fontId="9" fillId="0" borderId="13" xfId="8" applyNumberFormat="1" applyFont="1" applyFill="1" applyBorder="1" applyAlignment="1">
      <alignment vertical="center"/>
    </xf>
    <xf numFmtId="179" fontId="9" fillId="0" borderId="0" xfId="8" applyNumberFormat="1" applyFont="1" applyFill="1" applyBorder="1" applyAlignment="1">
      <alignment vertical="center"/>
    </xf>
    <xf numFmtId="182" fontId="9" fillId="0" borderId="23" xfId="8" applyNumberFormat="1" applyFont="1" applyFill="1" applyBorder="1" applyAlignment="1">
      <alignment vertical="center"/>
    </xf>
    <xf numFmtId="182" fontId="9" fillId="0" borderId="0" xfId="8" applyNumberFormat="1" applyFont="1" applyFill="1" applyBorder="1" applyAlignment="1">
      <alignment vertical="center"/>
    </xf>
    <xf numFmtId="182" fontId="9" fillId="0" borderId="22" xfId="8" applyNumberFormat="1" applyFont="1" applyFill="1" applyBorder="1" applyAlignment="1">
      <alignment vertical="center"/>
    </xf>
    <xf numFmtId="182" fontId="9" fillId="0" borderId="23" xfId="10" applyNumberFormat="1" applyFont="1" applyFill="1" applyBorder="1" applyAlignment="1">
      <alignment vertical="center"/>
    </xf>
    <xf numFmtId="182" fontId="9" fillId="0" borderId="0" xfId="10" applyNumberFormat="1" applyFont="1" applyFill="1" applyBorder="1" applyAlignment="1">
      <alignment vertical="center"/>
    </xf>
    <xf numFmtId="182" fontId="9" fillId="0" borderId="22" xfId="10" applyNumberFormat="1" applyFont="1" applyFill="1" applyBorder="1" applyAlignment="1">
      <alignment vertical="center"/>
    </xf>
    <xf numFmtId="182" fontId="9" fillId="0" borderId="23" xfId="11" applyNumberFormat="1" applyFont="1" applyFill="1" applyBorder="1" applyAlignment="1">
      <alignment vertical="center"/>
    </xf>
    <xf numFmtId="182" fontId="9" fillId="0" borderId="0" xfId="11" applyNumberFormat="1" applyFont="1" applyFill="1" applyBorder="1" applyAlignment="1">
      <alignment vertical="center"/>
    </xf>
    <xf numFmtId="182" fontId="9" fillId="0" borderId="22" xfId="11" applyNumberFormat="1" applyFont="1" applyFill="1" applyBorder="1" applyAlignment="1">
      <alignment vertical="center"/>
    </xf>
    <xf numFmtId="179" fontId="9" fillId="0" borderId="13" xfId="2" applyNumberFormat="1" applyFont="1" applyFill="1" applyBorder="1" applyAlignment="1">
      <alignment horizontal="right" vertical="center"/>
    </xf>
    <xf numFmtId="179" fontId="9" fillId="0" borderId="0" xfId="2" applyNumberFormat="1" applyFont="1" applyFill="1" applyBorder="1" applyAlignment="1">
      <alignment horizontal="right" vertical="center"/>
    </xf>
    <xf numFmtId="182" fontId="9" fillId="0" borderId="23" xfId="2" applyNumberFormat="1" applyFont="1" applyFill="1" applyBorder="1" applyAlignment="1">
      <alignment horizontal="right" vertical="center"/>
    </xf>
    <xf numFmtId="182" fontId="9" fillId="0" borderId="0" xfId="2" applyNumberFormat="1" applyFont="1" applyFill="1" applyBorder="1" applyAlignment="1">
      <alignment horizontal="right" vertical="center"/>
    </xf>
    <xf numFmtId="182" fontId="9" fillId="0" borderId="22" xfId="2" applyNumberFormat="1" applyFont="1" applyFill="1" applyBorder="1" applyAlignment="1">
      <alignment horizontal="right" vertical="center"/>
    </xf>
    <xf numFmtId="182" fontId="9" fillId="0" borderId="23" xfId="10" applyNumberFormat="1" applyFont="1" applyFill="1" applyBorder="1" applyAlignment="1">
      <alignment horizontal="right" vertical="center"/>
    </xf>
    <xf numFmtId="182" fontId="9" fillId="0" borderId="0" xfId="10" applyNumberFormat="1" applyFont="1" applyFill="1" applyBorder="1" applyAlignment="1">
      <alignment horizontal="right" vertical="center"/>
    </xf>
    <xf numFmtId="182" fontId="9" fillId="0" borderId="22" xfId="10" applyNumberFormat="1" applyFont="1" applyFill="1" applyBorder="1" applyAlignment="1">
      <alignment horizontal="right" vertical="center"/>
    </xf>
    <xf numFmtId="179" fontId="9" fillId="0" borderId="13" xfId="8" applyNumberFormat="1" applyFont="1" applyFill="1" applyBorder="1" applyAlignment="1">
      <alignment horizontal="right" vertical="center"/>
    </xf>
    <xf numFmtId="179" fontId="9" fillId="0" borderId="0" xfId="8" applyNumberFormat="1" applyFont="1" applyFill="1" applyBorder="1" applyAlignment="1">
      <alignment horizontal="right" vertical="center"/>
    </xf>
    <xf numFmtId="182" fontId="9" fillId="0" borderId="23" xfId="11" applyNumberFormat="1" applyFont="1" applyFill="1" applyBorder="1" applyAlignment="1">
      <alignment horizontal="right" vertical="center"/>
    </xf>
    <xf numFmtId="182" fontId="9" fillId="0" borderId="0" xfId="11" applyNumberFormat="1" applyFont="1" applyFill="1" applyBorder="1" applyAlignment="1">
      <alignment horizontal="right" vertical="center"/>
    </xf>
    <xf numFmtId="182" fontId="9" fillId="0" borderId="22" xfId="11" applyNumberFormat="1" applyFont="1" applyFill="1" applyBorder="1" applyAlignment="1">
      <alignment horizontal="right" vertical="center"/>
    </xf>
    <xf numFmtId="179" fontId="9" fillId="0" borderId="7" xfId="2" applyNumberFormat="1" applyFont="1" applyFill="1" applyBorder="1" applyAlignment="1">
      <alignment vertical="center"/>
    </xf>
    <xf numFmtId="179" fontId="9" fillId="0" borderId="8" xfId="2" applyNumberFormat="1" applyFont="1" applyFill="1" applyBorder="1" applyAlignment="1">
      <alignment vertical="center"/>
    </xf>
    <xf numFmtId="182" fontId="9" fillId="0" borderId="24" xfId="2" applyNumberFormat="1" applyFont="1" applyFill="1" applyBorder="1" applyAlignment="1">
      <alignment vertical="center"/>
    </xf>
    <xf numFmtId="182" fontId="9" fillId="0" borderId="8" xfId="2" applyNumberFormat="1" applyFont="1" applyFill="1" applyBorder="1" applyAlignment="1">
      <alignment vertical="center"/>
    </xf>
    <xf numFmtId="182" fontId="9" fillId="0" borderId="9" xfId="2" applyNumberFormat="1" applyFont="1" applyFill="1" applyBorder="1" applyAlignment="1">
      <alignment vertical="center"/>
    </xf>
    <xf numFmtId="182" fontId="9" fillId="0" borderId="24" xfId="10" applyNumberFormat="1" applyFont="1" applyFill="1" applyBorder="1" applyAlignment="1">
      <alignment vertical="center"/>
    </xf>
    <xf numFmtId="182" fontId="9" fillId="0" borderId="8" xfId="10" applyNumberFormat="1" applyFont="1" applyFill="1" applyBorder="1" applyAlignment="1">
      <alignment vertical="center"/>
    </xf>
    <xf numFmtId="182" fontId="9" fillId="0" borderId="9" xfId="10" applyNumberFormat="1" applyFont="1" applyFill="1" applyBorder="1" applyAlignment="1">
      <alignment vertical="center"/>
    </xf>
    <xf numFmtId="179" fontId="9" fillId="0" borderId="7" xfId="8" applyNumberFormat="1" applyFont="1" applyFill="1" applyBorder="1" applyAlignment="1">
      <alignment vertical="center"/>
    </xf>
    <xf numFmtId="179" fontId="9" fillId="0" borderId="8" xfId="8" applyNumberFormat="1" applyFont="1" applyFill="1" applyBorder="1" applyAlignment="1">
      <alignment vertical="center"/>
    </xf>
    <xf numFmtId="0" fontId="9" fillId="0" borderId="77" xfId="1" applyFont="1" applyFill="1" applyBorder="1" applyAlignment="1">
      <alignment horizontal="center" vertical="center"/>
    </xf>
    <xf numFmtId="0" fontId="9" fillId="0" borderId="78" xfId="1" applyFont="1" applyFill="1" applyBorder="1" applyAlignment="1">
      <alignment horizontal="distributed" vertical="center"/>
    </xf>
    <xf numFmtId="0" fontId="9" fillId="0" borderId="79" xfId="1" applyFont="1" applyFill="1" applyBorder="1" applyAlignment="1">
      <alignment horizontal="distributed" vertical="center" indent="1"/>
    </xf>
    <xf numFmtId="182" fontId="9" fillId="0" borderId="77" xfId="2" applyNumberFormat="1" applyFont="1" applyFill="1" applyBorder="1" applyAlignment="1">
      <alignment horizontal="center" vertical="center"/>
    </xf>
    <xf numFmtId="182" fontId="9" fillId="0" borderId="78" xfId="2" applyNumberFormat="1" applyFont="1" applyFill="1" applyBorder="1" applyAlignment="1">
      <alignment horizontal="center" vertical="center"/>
    </xf>
    <xf numFmtId="182" fontId="9" fillId="0" borderId="79" xfId="2" applyNumberFormat="1" applyFont="1" applyFill="1" applyBorder="1" applyAlignment="1">
      <alignment horizontal="center" vertical="center"/>
    </xf>
    <xf numFmtId="182" fontId="9" fillId="0" borderId="77" xfId="8" applyNumberFormat="1" applyFont="1" applyFill="1" applyBorder="1" applyAlignment="1">
      <alignment horizontal="center" vertical="center"/>
    </xf>
    <xf numFmtId="182" fontId="9" fillId="0" borderId="78" xfId="8" applyNumberFormat="1" applyFont="1" applyFill="1" applyBorder="1" applyAlignment="1">
      <alignment horizontal="center" vertical="center"/>
    </xf>
    <xf numFmtId="182" fontId="9" fillId="0" borderId="79" xfId="8" applyNumberFormat="1" applyFont="1" applyFill="1" applyBorder="1" applyAlignment="1">
      <alignment horizontal="center" vertical="center"/>
    </xf>
    <xf numFmtId="0" fontId="9" fillId="0" borderId="14" xfId="1" applyFont="1" applyFill="1" applyBorder="1" applyAlignment="1">
      <alignment horizontal="distributed" vertical="center"/>
    </xf>
    <xf numFmtId="181" fontId="9" fillId="0" borderId="16" xfId="2" applyNumberFormat="1" applyFont="1" applyFill="1" applyBorder="1" applyAlignment="1">
      <alignment vertical="center"/>
    </xf>
    <xf numFmtId="181" fontId="9" fillId="0" borderId="14" xfId="2" applyNumberFormat="1" applyFont="1" applyFill="1" applyBorder="1" applyAlignment="1">
      <alignment vertical="center"/>
    </xf>
    <xf numFmtId="181" fontId="9" fillId="0" borderId="14" xfId="2" applyNumberFormat="1" applyFont="1" applyFill="1" applyBorder="1" applyAlignment="1">
      <alignment vertical="center"/>
    </xf>
    <xf numFmtId="181" fontId="9" fillId="0" borderId="15" xfId="2" applyNumberFormat="1" applyFont="1" applyFill="1" applyBorder="1" applyAlignment="1">
      <alignment vertical="center"/>
    </xf>
    <xf numFmtId="181" fontId="9" fillId="0" borderId="16" xfId="8" applyNumberFormat="1" applyFont="1" applyFill="1" applyBorder="1" applyAlignment="1">
      <alignment vertical="center"/>
    </xf>
    <xf numFmtId="181" fontId="9" fillId="0" borderId="14" xfId="8" applyNumberFormat="1" applyFont="1" applyFill="1" applyBorder="1" applyAlignment="1">
      <alignment vertical="center"/>
    </xf>
    <xf numFmtId="181" fontId="9" fillId="0" borderId="14" xfId="8" applyNumberFormat="1" applyFont="1" applyFill="1" applyBorder="1" applyAlignment="1">
      <alignment vertical="center"/>
    </xf>
    <xf numFmtId="181" fontId="9" fillId="0" borderId="15" xfId="8" applyNumberFormat="1" applyFont="1" applyFill="1" applyBorder="1" applyAlignment="1">
      <alignment vertical="center"/>
    </xf>
    <xf numFmtId="181" fontId="9" fillId="0" borderId="7" xfId="2" applyNumberFormat="1" applyFont="1" applyFill="1" applyBorder="1" applyAlignment="1">
      <alignment vertical="center"/>
    </xf>
    <xf numFmtId="181" fontId="9" fillId="0" borderId="8" xfId="2" applyNumberFormat="1" applyFont="1" applyFill="1" applyBorder="1" applyAlignment="1">
      <alignment vertical="center"/>
    </xf>
    <xf numFmtId="181" fontId="9" fillId="0" borderId="8" xfId="2" applyNumberFormat="1" applyFont="1" applyFill="1" applyBorder="1" applyAlignment="1">
      <alignment vertical="center"/>
    </xf>
    <xf numFmtId="181" fontId="9" fillId="0" borderId="9" xfId="2" applyNumberFormat="1" applyFont="1" applyFill="1" applyBorder="1" applyAlignment="1">
      <alignment vertical="center"/>
    </xf>
    <xf numFmtId="181" fontId="9" fillId="0" borderId="7" xfId="8" applyNumberFormat="1" applyFont="1" applyFill="1" applyBorder="1" applyAlignment="1">
      <alignment vertical="center"/>
    </xf>
    <xf numFmtId="181" fontId="9" fillId="0" borderId="8" xfId="8" applyNumberFormat="1" applyFont="1" applyFill="1" applyBorder="1" applyAlignment="1">
      <alignment vertical="center"/>
    </xf>
    <xf numFmtId="181" fontId="9" fillId="0" borderId="8" xfId="8" applyNumberFormat="1" applyFont="1" applyFill="1" applyBorder="1" applyAlignment="1">
      <alignment vertical="center"/>
    </xf>
    <xf numFmtId="181" fontId="9" fillId="0" borderId="9" xfId="8" applyNumberFormat="1" applyFont="1" applyFill="1" applyBorder="1" applyAlignment="1">
      <alignment vertical="center"/>
    </xf>
    <xf numFmtId="0" fontId="11" fillId="0" borderId="0" xfId="1" applyFont="1" applyFill="1" applyBorder="1" applyAlignment="1">
      <alignment horizontal="left"/>
    </xf>
    <xf numFmtId="0" fontId="11" fillId="0" borderId="0" xfId="1" applyFont="1" applyFill="1" applyBorder="1"/>
    <xf numFmtId="0" fontId="6" fillId="0" borderId="0" xfId="1" applyFont="1" applyFill="1" applyBorder="1"/>
    <xf numFmtId="0" fontId="7" fillId="0" borderId="0" xfId="1" applyFont="1" applyFill="1" applyBorder="1" applyAlignment="1">
      <alignment horizontal="right"/>
    </xf>
    <xf numFmtId="0" fontId="7" fillId="0" borderId="0" xfId="1" applyFont="1" applyFill="1" applyBorder="1" applyAlignment="1">
      <alignment horizontal="left"/>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80" xfId="1" applyFont="1" applyFill="1" applyBorder="1" applyAlignment="1">
      <alignment horizontal="center" vertical="center"/>
    </xf>
    <xf numFmtId="0" fontId="9" fillId="0" borderId="81" xfId="1" applyFont="1" applyFill="1" applyBorder="1" applyAlignment="1">
      <alignment horizontal="center" vertical="center"/>
    </xf>
    <xf numFmtId="0" fontId="9" fillId="0" borderId="82" xfId="1" applyFont="1" applyFill="1" applyBorder="1" applyAlignment="1">
      <alignment horizontal="center" vertical="center"/>
    </xf>
    <xf numFmtId="0" fontId="9" fillId="0" borderId="83" xfId="1" applyFont="1" applyFill="1" applyBorder="1" applyAlignment="1">
      <alignment horizontal="center" vertical="center" wrapText="1"/>
    </xf>
    <xf numFmtId="0" fontId="9" fillId="0" borderId="84" xfId="1" applyFont="1" applyFill="1" applyBorder="1" applyAlignment="1">
      <alignment horizontal="center" vertical="center" wrapText="1"/>
    </xf>
    <xf numFmtId="0" fontId="9" fillId="0" borderId="85" xfId="1" applyFont="1" applyFill="1" applyBorder="1" applyAlignment="1">
      <alignment horizontal="center" vertical="center" wrapText="1"/>
    </xf>
    <xf numFmtId="0" fontId="9" fillId="0" borderId="86"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87" xfId="1" applyFont="1" applyFill="1" applyBorder="1" applyAlignment="1">
      <alignment horizontal="center" vertical="center"/>
    </xf>
    <xf numFmtId="0" fontId="9" fillId="0" borderId="88" xfId="1" applyFont="1" applyFill="1" applyBorder="1" applyAlignment="1">
      <alignment horizontal="center" vertical="center"/>
    </xf>
    <xf numFmtId="0" fontId="9" fillId="0" borderId="89" xfId="1" applyFont="1" applyFill="1" applyBorder="1" applyAlignment="1">
      <alignment horizontal="center" vertical="center"/>
    </xf>
    <xf numFmtId="0" fontId="9" fillId="0" borderId="90" xfId="1" applyFont="1" applyFill="1" applyBorder="1" applyAlignment="1">
      <alignment horizontal="center" vertical="center"/>
    </xf>
    <xf numFmtId="0" fontId="9" fillId="0" borderId="91" xfId="1" applyFont="1" applyFill="1" applyBorder="1" applyAlignment="1">
      <alignment horizontal="center" vertical="center"/>
    </xf>
    <xf numFmtId="0" fontId="9" fillId="0" borderId="92" xfId="1" applyFont="1" applyFill="1" applyBorder="1" applyAlignment="1">
      <alignment horizontal="center" vertical="center"/>
    </xf>
    <xf numFmtId="0" fontId="9" fillId="0" borderId="93" xfId="1" applyFont="1" applyFill="1" applyBorder="1" applyAlignment="1">
      <alignment horizontal="center" vertical="center"/>
    </xf>
    <xf numFmtId="0" fontId="9" fillId="0" borderId="94" xfId="1" applyFont="1" applyFill="1" applyBorder="1" applyAlignment="1">
      <alignment horizontal="center" vertical="center" wrapText="1"/>
    </xf>
    <xf numFmtId="0" fontId="9" fillId="0" borderId="88" xfId="1" applyFont="1" applyFill="1" applyBorder="1" applyAlignment="1">
      <alignment horizontal="center" vertical="center" wrapText="1"/>
    </xf>
    <xf numFmtId="0" fontId="9" fillId="0" borderId="95" xfId="1" applyFont="1" applyFill="1" applyBorder="1" applyAlignment="1">
      <alignment horizontal="center" vertical="center" wrapText="1"/>
    </xf>
    <xf numFmtId="0" fontId="9" fillId="0" borderId="96"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49" fontId="9" fillId="0" borderId="16" xfId="1" applyNumberFormat="1" applyFont="1" applyFill="1" applyBorder="1" applyAlignment="1">
      <alignment horizontal="center" vertical="center"/>
    </xf>
    <xf numFmtId="49" fontId="9" fillId="0" borderId="14" xfId="1" applyNumberFormat="1" applyFont="1" applyFill="1" applyBorder="1" applyAlignment="1">
      <alignment horizontal="center" vertical="center"/>
    </xf>
    <xf numFmtId="49" fontId="9" fillId="0" borderId="15" xfId="1" applyNumberFormat="1" applyFont="1" applyFill="1" applyBorder="1" applyAlignment="1">
      <alignment horizontal="center" vertical="center"/>
    </xf>
    <xf numFmtId="183" fontId="9" fillId="0" borderId="13" xfId="2" applyNumberFormat="1" applyFont="1" applyFill="1" applyBorder="1" applyAlignment="1">
      <alignment vertical="center"/>
    </xf>
    <xf numFmtId="183" fontId="9" fillId="0" borderId="0" xfId="2" applyNumberFormat="1" applyFont="1" applyFill="1" applyBorder="1" applyAlignment="1">
      <alignment vertical="center"/>
    </xf>
    <xf numFmtId="183" fontId="9" fillId="0" borderId="22" xfId="2" applyNumberFormat="1" applyFont="1" applyFill="1" applyBorder="1" applyAlignment="1">
      <alignment vertical="center"/>
    </xf>
    <xf numFmtId="183" fontId="9" fillId="0" borderId="13" xfId="2" applyNumberFormat="1" applyFont="1" applyFill="1" applyBorder="1" applyAlignment="1">
      <alignment horizontal="right" vertical="center"/>
    </xf>
    <xf numFmtId="183" fontId="9" fillId="0" borderId="0" xfId="2" applyNumberFormat="1" applyFont="1" applyFill="1" applyBorder="1" applyAlignment="1">
      <alignment horizontal="right" vertical="center"/>
    </xf>
    <xf numFmtId="183" fontId="9" fillId="0" borderId="23" xfId="2" applyNumberFormat="1" applyFont="1" applyFill="1" applyBorder="1" applyAlignment="1">
      <alignment horizontal="right" vertical="center"/>
    </xf>
    <xf numFmtId="183" fontId="9" fillId="0" borderId="41" xfId="2" applyNumberFormat="1" applyFont="1" applyFill="1" applyBorder="1" applyAlignment="1">
      <alignment horizontal="right" vertical="center"/>
    </xf>
    <xf numFmtId="183" fontId="9" fillId="0" borderId="42" xfId="2" applyNumberFormat="1" applyFont="1" applyFill="1" applyBorder="1" applyAlignment="1">
      <alignment horizontal="right" vertical="center"/>
    </xf>
    <xf numFmtId="183" fontId="9" fillId="0" borderId="22" xfId="2" applyNumberFormat="1" applyFont="1" applyFill="1" applyBorder="1" applyAlignment="1">
      <alignment horizontal="right" vertical="center"/>
    </xf>
    <xf numFmtId="49" fontId="9" fillId="0" borderId="13" xfId="1" applyNumberFormat="1" applyFont="1" applyFill="1" applyBorder="1" applyAlignment="1">
      <alignment horizontal="center" vertical="center"/>
    </xf>
    <xf numFmtId="49" fontId="9" fillId="0" borderId="0" xfId="1" applyNumberFormat="1" applyFont="1" applyFill="1" applyBorder="1" applyAlignment="1">
      <alignment horizontal="center" vertical="center"/>
    </xf>
    <xf numFmtId="49" fontId="9" fillId="0" borderId="22" xfId="1" applyNumberFormat="1" applyFont="1" applyFill="1" applyBorder="1" applyAlignment="1">
      <alignment horizontal="center" vertical="center"/>
    </xf>
    <xf numFmtId="183" fontId="9" fillId="0" borderId="75" xfId="2" applyNumberFormat="1" applyFont="1" applyFill="1" applyBorder="1" applyAlignment="1">
      <alignment vertical="center"/>
    </xf>
    <xf numFmtId="183" fontId="9" fillId="0" borderId="75" xfId="2" applyNumberFormat="1" applyFont="1" applyFill="1" applyBorder="1" applyAlignment="1">
      <alignment horizontal="right" vertical="center"/>
    </xf>
    <xf numFmtId="183" fontId="9" fillId="0" borderId="47" xfId="2" applyNumberFormat="1" applyFont="1" applyFill="1" applyBorder="1" applyAlignment="1">
      <alignment horizontal="right" vertical="center"/>
    </xf>
    <xf numFmtId="183" fontId="9" fillId="0" borderId="97" xfId="2" applyNumberFormat="1" applyFont="1" applyFill="1" applyBorder="1" applyAlignment="1">
      <alignment horizontal="right" vertical="center"/>
    </xf>
    <xf numFmtId="49" fontId="9" fillId="0" borderId="7"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183" fontId="9" fillId="0" borderId="76" xfId="2" applyNumberFormat="1" applyFont="1" applyFill="1" applyBorder="1" applyAlignment="1">
      <alignment vertical="center"/>
    </xf>
    <xf numFmtId="183" fontId="9" fillId="0" borderId="76" xfId="2" applyNumberFormat="1" applyFont="1" applyFill="1" applyBorder="1" applyAlignment="1">
      <alignment horizontal="right" vertical="center"/>
    </xf>
    <xf numFmtId="183" fontId="9" fillId="0" borderId="7" xfId="2" applyNumberFormat="1" applyFont="1" applyFill="1" applyBorder="1" applyAlignment="1">
      <alignment horizontal="right" vertical="center"/>
    </xf>
    <xf numFmtId="183" fontId="9" fillId="0" borderId="58" xfId="2" applyNumberFormat="1" applyFont="1" applyFill="1" applyBorder="1" applyAlignment="1">
      <alignment horizontal="right" vertical="center"/>
    </xf>
    <xf numFmtId="183" fontId="9" fillId="0" borderId="98" xfId="2" applyNumberFormat="1" applyFont="1" applyFill="1" applyBorder="1" applyAlignment="1">
      <alignment horizontal="right" vertical="center"/>
    </xf>
    <xf numFmtId="183" fontId="9" fillId="0" borderId="39" xfId="2" applyNumberFormat="1" applyFont="1" applyFill="1" applyBorder="1" applyAlignment="1">
      <alignment horizontal="right" vertical="center"/>
    </xf>
    <xf numFmtId="183" fontId="9" fillId="0" borderId="8" xfId="2" applyNumberFormat="1" applyFont="1" applyFill="1" applyBorder="1" applyAlignment="1">
      <alignment horizontal="right" vertical="center"/>
    </xf>
    <xf numFmtId="183" fontId="9" fillId="0" borderId="9" xfId="2" applyNumberFormat="1" applyFont="1" applyFill="1" applyBorder="1" applyAlignment="1">
      <alignment horizontal="right" vertical="center"/>
    </xf>
  </cellXfs>
  <cellStyles count="12">
    <cellStyle name="パーセント 2" xfId="10"/>
    <cellStyle name="パーセント 2 2" xfId="11"/>
    <cellStyle name="桁区切り 2" xfId="2"/>
    <cellStyle name="桁区切り 2 2" xfId="8"/>
    <cellStyle name="標準" xfId="0" builtinId="0"/>
    <cellStyle name="標準 2" xfId="1"/>
    <cellStyle name="標準 2 3" xfId="6"/>
    <cellStyle name="標準_1509" xfId="3"/>
    <cellStyle name="標準_1510" xfId="4"/>
    <cellStyle name="標準_1511" xfId="5"/>
    <cellStyle name="標準_1512" xfId="9"/>
    <cellStyle name="標準_151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xdr:colOff>
      <xdr:row>17</xdr:row>
      <xdr:rowOff>28575</xdr:rowOff>
    </xdr:from>
    <xdr:to>
      <xdr:col>4</xdr:col>
      <xdr:colOff>123825</xdr:colOff>
      <xdr:row>18</xdr:row>
      <xdr:rowOff>171450</xdr:rowOff>
    </xdr:to>
    <xdr:sp macro="" textlink="">
      <xdr:nvSpPr>
        <xdr:cNvPr id="2" name="AutoShape 2">
          <a:extLst>
            <a:ext uri="{FF2B5EF4-FFF2-40B4-BE49-F238E27FC236}">
              <a16:creationId xmlns="" xmlns:a16="http://schemas.microsoft.com/office/drawing/2014/main" id="{16F1DB5F-0040-4CB4-B403-93697C93974F}"/>
            </a:ext>
          </a:extLst>
        </xdr:cNvPr>
        <xdr:cNvSpPr>
          <a:spLocks/>
        </xdr:cNvSpPr>
      </xdr:nvSpPr>
      <xdr:spPr bwMode="auto">
        <a:xfrm>
          <a:off x="571500" y="373380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3" name="AutoShape 1">
          <a:extLst>
            <a:ext uri="{FF2B5EF4-FFF2-40B4-BE49-F238E27FC236}">
              <a16:creationId xmlns="" xmlns:a16="http://schemas.microsoft.com/office/drawing/2014/main" id="{E5EF6853-AE37-404E-94C5-470B092DAD6D}"/>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17</xdr:row>
      <xdr:rowOff>28575</xdr:rowOff>
    </xdr:from>
    <xdr:to>
      <xdr:col>4</xdr:col>
      <xdr:colOff>123825</xdr:colOff>
      <xdr:row>18</xdr:row>
      <xdr:rowOff>171450</xdr:rowOff>
    </xdr:to>
    <xdr:sp macro="" textlink="">
      <xdr:nvSpPr>
        <xdr:cNvPr id="4" name="AutoShape 2">
          <a:extLst>
            <a:ext uri="{FF2B5EF4-FFF2-40B4-BE49-F238E27FC236}">
              <a16:creationId xmlns="" xmlns:a16="http://schemas.microsoft.com/office/drawing/2014/main" id="{394598B0-E9DF-49F7-8E07-D45C2ACD0D12}"/>
            </a:ext>
          </a:extLst>
        </xdr:cNvPr>
        <xdr:cNvSpPr>
          <a:spLocks/>
        </xdr:cNvSpPr>
      </xdr:nvSpPr>
      <xdr:spPr bwMode="auto">
        <a:xfrm>
          <a:off x="571500" y="3733800"/>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5" name="AutoShape 1">
          <a:extLst>
            <a:ext uri="{FF2B5EF4-FFF2-40B4-BE49-F238E27FC236}">
              <a16:creationId xmlns="" xmlns:a16="http://schemas.microsoft.com/office/drawing/2014/main" id="{7DA73BDE-44E3-4EC2-9088-65317F0E9CD2}"/>
            </a:ext>
          </a:extLst>
        </xdr:cNvPr>
        <xdr:cNvSpPr>
          <a:spLocks/>
        </xdr:cNvSpPr>
      </xdr:nvSpPr>
      <xdr:spPr bwMode="auto">
        <a:xfrm>
          <a:off x="572742" y="1514475"/>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9"/>
  <sheetViews>
    <sheetView showGridLines="0" tabSelected="1" view="pageBreakPreview" zoomScaleNormal="100" zoomScaleSheetLayoutView="100" workbookViewId="0"/>
  </sheetViews>
  <sheetFormatPr defaultColWidth="20.625" defaultRowHeight="13.5"/>
  <cols>
    <col min="1" max="12" width="1.625" style="7" customWidth="1"/>
    <col min="13" max="14" width="1.75" style="7" customWidth="1"/>
    <col min="15" max="23" width="1.625" style="7" customWidth="1"/>
    <col min="24" max="24" width="2" style="7" customWidth="1"/>
    <col min="25" max="32" width="1.625" style="7" customWidth="1"/>
    <col min="33" max="34" width="1.75" style="7" customWidth="1"/>
    <col min="35" max="35" width="1.625" style="7" customWidth="1"/>
    <col min="36" max="36" width="2" style="7" customWidth="1"/>
    <col min="37" max="72" width="1.625" style="7" customWidth="1"/>
    <col min="73" max="81" width="2.375" style="7" customWidth="1"/>
    <col min="82" max="16384" width="20.625" style="7"/>
  </cols>
  <sheetData>
    <row r="1" spans="1:72" s="2" customFormat="1" ht="9">
      <c r="A1" s="1" t="s">
        <v>0</v>
      </c>
      <c r="BT1" s="3" t="s">
        <v>0</v>
      </c>
    </row>
    <row r="2" spans="1:72" s="5" customFormat="1" ht="12">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BT2" s="6"/>
    </row>
    <row r="3" spans="1:72" ht="8.1" customHeight="1"/>
    <row r="4" spans="1:72" s="11" customFormat="1" ht="11.25" customHeight="1">
      <c r="A4" s="8"/>
      <c r="B4" s="9"/>
      <c r="C4" s="9"/>
      <c r="D4" s="9"/>
      <c r="E4" s="9"/>
      <c r="F4" s="9"/>
      <c r="G4" s="9"/>
      <c r="H4" s="9"/>
      <c r="I4" s="10"/>
      <c r="J4" s="9"/>
      <c r="K4" s="10"/>
      <c r="L4" s="9"/>
      <c r="M4" s="10"/>
      <c r="AJ4" s="12" t="s">
        <v>2</v>
      </c>
      <c r="AK4" s="13" t="s">
        <v>3</v>
      </c>
    </row>
    <row r="5" spans="1:72" s="17" customFormat="1" ht="12" customHeight="1" thickBot="1">
      <c r="A5" s="14" t="s">
        <v>4</v>
      </c>
      <c r="B5" s="14"/>
      <c r="C5" s="14"/>
      <c r="D5" s="14"/>
      <c r="E5" s="14"/>
      <c r="F5" s="14"/>
      <c r="G5" s="15"/>
      <c r="H5" s="16"/>
      <c r="J5" s="16"/>
      <c r="K5" s="18"/>
      <c r="L5" s="16"/>
      <c r="BH5" s="18"/>
      <c r="BO5" s="19" t="s">
        <v>5</v>
      </c>
      <c r="BP5" s="19"/>
      <c r="BQ5" s="19"/>
      <c r="BR5" s="19"/>
      <c r="BS5" s="19"/>
      <c r="BT5" s="19"/>
    </row>
    <row r="6" spans="1:72" s="17" customFormat="1" ht="14.1" customHeight="1">
      <c r="A6" s="20" t="s">
        <v>6</v>
      </c>
      <c r="B6" s="21"/>
      <c r="C6" s="21"/>
      <c r="D6" s="21"/>
      <c r="E6" s="21"/>
      <c r="F6" s="21"/>
      <c r="G6" s="21"/>
      <c r="H6" s="21"/>
      <c r="I6" s="21"/>
      <c r="J6" s="21"/>
      <c r="K6" s="21"/>
      <c r="L6" s="22"/>
      <c r="M6" s="20" t="s">
        <v>7</v>
      </c>
      <c r="N6" s="21"/>
      <c r="O6" s="21"/>
      <c r="P6" s="21"/>
      <c r="Q6" s="21"/>
      <c r="R6" s="21"/>
      <c r="S6" s="21"/>
      <c r="T6" s="21"/>
      <c r="U6" s="23"/>
      <c r="V6" s="23"/>
      <c r="W6" s="23"/>
      <c r="X6" s="24"/>
      <c r="Y6" s="20">
        <v>26</v>
      </c>
      <c r="Z6" s="21"/>
      <c r="AA6" s="21"/>
      <c r="AB6" s="21"/>
      <c r="AC6" s="21"/>
      <c r="AD6" s="21"/>
      <c r="AE6" s="21"/>
      <c r="AF6" s="21"/>
      <c r="AG6" s="23"/>
      <c r="AH6" s="23"/>
      <c r="AI6" s="23"/>
      <c r="AJ6" s="24"/>
      <c r="AK6" s="20">
        <v>27</v>
      </c>
      <c r="AL6" s="21"/>
      <c r="AM6" s="21"/>
      <c r="AN6" s="21"/>
      <c r="AO6" s="21"/>
      <c r="AP6" s="21"/>
      <c r="AQ6" s="21"/>
      <c r="AR6" s="21"/>
      <c r="AS6" s="23"/>
      <c r="AT6" s="23"/>
      <c r="AU6" s="23"/>
      <c r="AV6" s="24"/>
      <c r="AW6" s="20">
        <v>28</v>
      </c>
      <c r="AX6" s="21"/>
      <c r="AY6" s="21"/>
      <c r="AZ6" s="21"/>
      <c r="BA6" s="21"/>
      <c r="BB6" s="21"/>
      <c r="BC6" s="21"/>
      <c r="BD6" s="21"/>
      <c r="BE6" s="23"/>
      <c r="BF6" s="23"/>
      <c r="BG6" s="23"/>
      <c r="BH6" s="24"/>
      <c r="BI6" s="20">
        <v>29</v>
      </c>
      <c r="BJ6" s="21"/>
      <c r="BK6" s="21"/>
      <c r="BL6" s="21"/>
      <c r="BM6" s="21"/>
      <c r="BN6" s="21"/>
      <c r="BO6" s="21"/>
      <c r="BP6" s="21"/>
      <c r="BQ6" s="23"/>
      <c r="BR6" s="23"/>
      <c r="BS6" s="23"/>
      <c r="BT6" s="24"/>
    </row>
    <row r="7" spans="1:72" s="17" customFormat="1" ht="14.1" customHeight="1">
      <c r="A7" s="25"/>
      <c r="B7" s="26"/>
      <c r="C7" s="26"/>
      <c r="D7" s="26"/>
      <c r="E7" s="26"/>
      <c r="F7" s="26"/>
      <c r="G7" s="26"/>
      <c r="H7" s="26"/>
      <c r="I7" s="26"/>
      <c r="J7" s="26"/>
      <c r="K7" s="26"/>
      <c r="L7" s="27"/>
      <c r="M7" s="25"/>
      <c r="N7" s="26"/>
      <c r="O7" s="26"/>
      <c r="P7" s="26"/>
      <c r="Q7" s="26"/>
      <c r="R7" s="26"/>
      <c r="S7" s="26"/>
      <c r="T7" s="26"/>
      <c r="U7" s="28" t="s">
        <v>8</v>
      </c>
      <c r="V7" s="29"/>
      <c r="W7" s="29"/>
      <c r="X7" s="30"/>
      <c r="Y7" s="25"/>
      <c r="Z7" s="26"/>
      <c r="AA7" s="26"/>
      <c r="AB7" s="26"/>
      <c r="AC7" s="26"/>
      <c r="AD7" s="26"/>
      <c r="AE7" s="26"/>
      <c r="AF7" s="26"/>
      <c r="AG7" s="28" t="s">
        <v>8</v>
      </c>
      <c r="AH7" s="29"/>
      <c r="AI7" s="29"/>
      <c r="AJ7" s="30"/>
      <c r="AK7" s="25"/>
      <c r="AL7" s="26"/>
      <c r="AM7" s="26"/>
      <c r="AN7" s="26"/>
      <c r="AO7" s="26"/>
      <c r="AP7" s="26"/>
      <c r="AQ7" s="26"/>
      <c r="AR7" s="26"/>
      <c r="AS7" s="28" t="s">
        <v>8</v>
      </c>
      <c r="AT7" s="29"/>
      <c r="AU7" s="29"/>
      <c r="AV7" s="30"/>
      <c r="AW7" s="25"/>
      <c r="AX7" s="26"/>
      <c r="AY7" s="26"/>
      <c r="AZ7" s="26"/>
      <c r="BA7" s="26"/>
      <c r="BB7" s="26"/>
      <c r="BC7" s="26"/>
      <c r="BD7" s="26"/>
      <c r="BE7" s="28" t="s">
        <v>8</v>
      </c>
      <c r="BF7" s="29"/>
      <c r="BG7" s="29"/>
      <c r="BH7" s="30"/>
      <c r="BI7" s="25"/>
      <c r="BJ7" s="26"/>
      <c r="BK7" s="26"/>
      <c r="BL7" s="26"/>
      <c r="BM7" s="26"/>
      <c r="BN7" s="26"/>
      <c r="BO7" s="26"/>
      <c r="BP7" s="26"/>
      <c r="BQ7" s="28" t="s">
        <v>8</v>
      </c>
      <c r="BR7" s="29"/>
      <c r="BS7" s="29"/>
      <c r="BT7" s="30"/>
    </row>
    <row r="8" spans="1:72" s="39" customFormat="1" ht="14.45" customHeight="1">
      <c r="A8" s="31"/>
      <c r="B8" s="32" t="s">
        <v>9</v>
      </c>
      <c r="C8" s="32"/>
      <c r="D8" s="32"/>
      <c r="E8" s="32"/>
      <c r="F8" s="32"/>
      <c r="G8" s="32"/>
      <c r="H8" s="32"/>
      <c r="I8" s="32"/>
      <c r="J8" s="32"/>
      <c r="K8" s="32"/>
      <c r="L8" s="33"/>
      <c r="M8" s="34">
        <v>26603870403</v>
      </c>
      <c r="N8" s="35"/>
      <c r="O8" s="35"/>
      <c r="P8" s="35"/>
      <c r="Q8" s="35"/>
      <c r="R8" s="35"/>
      <c r="S8" s="35"/>
      <c r="T8" s="35"/>
      <c r="U8" s="36">
        <v>3.7</v>
      </c>
      <c r="V8" s="37"/>
      <c r="W8" s="37"/>
      <c r="X8" s="38"/>
      <c r="Y8" s="34">
        <v>28352435014</v>
      </c>
      <c r="Z8" s="35"/>
      <c r="AA8" s="35"/>
      <c r="AB8" s="35"/>
      <c r="AC8" s="35"/>
      <c r="AD8" s="35"/>
      <c r="AE8" s="35"/>
      <c r="AF8" s="35"/>
      <c r="AG8" s="36">
        <v>6.6</v>
      </c>
      <c r="AH8" s="37"/>
      <c r="AI8" s="37"/>
      <c r="AJ8" s="38"/>
      <c r="AK8" s="34">
        <v>28760378540</v>
      </c>
      <c r="AL8" s="35"/>
      <c r="AM8" s="35"/>
      <c r="AN8" s="35"/>
      <c r="AO8" s="35"/>
      <c r="AP8" s="35"/>
      <c r="AQ8" s="35"/>
      <c r="AR8" s="35"/>
      <c r="AS8" s="36">
        <v>1.4</v>
      </c>
      <c r="AT8" s="37"/>
      <c r="AU8" s="37"/>
      <c r="AV8" s="38"/>
      <c r="AW8" s="34">
        <v>29663437724</v>
      </c>
      <c r="AX8" s="35"/>
      <c r="AY8" s="35"/>
      <c r="AZ8" s="35"/>
      <c r="BA8" s="35"/>
      <c r="BB8" s="35"/>
      <c r="BC8" s="35"/>
      <c r="BD8" s="35"/>
      <c r="BE8" s="36">
        <v>3.1</v>
      </c>
      <c r="BF8" s="37"/>
      <c r="BG8" s="37"/>
      <c r="BH8" s="38"/>
      <c r="BI8" s="34">
        <f>SUM(BI9:BP15)</f>
        <v>33217106593</v>
      </c>
      <c r="BJ8" s="35"/>
      <c r="BK8" s="35"/>
      <c r="BL8" s="35"/>
      <c r="BM8" s="35"/>
      <c r="BN8" s="35"/>
      <c r="BO8" s="35"/>
      <c r="BP8" s="35"/>
      <c r="BQ8" s="36">
        <f>ROUND((BI8/AW8-1)*100,1)</f>
        <v>12</v>
      </c>
      <c r="BR8" s="37"/>
      <c r="BS8" s="37"/>
      <c r="BT8" s="38"/>
    </row>
    <row r="9" spans="1:72" s="17" customFormat="1" ht="14.45" customHeight="1">
      <c r="A9" s="40"/>
      <c r="B9" s="41" t="s">
        <v>10</v>
      </c>
      <c r="C9" s="41"/>
      <c r="D9" s="41"/>
      <c r="E9" s="41"/>
      <c r="F9" s="41"/>
      <c r="G9" s="41"/>
      <c r="H9" s="41"/>
      <c r="I9" s="41"/>
      <c r="J9" s="41"/>
      <c r="K9" s="41"/>
      <c r="L9" s="42"/>
      <c r="M9" s="43">
        <v>16531046865</v>
      </c>
      <c r="N9" s="44"/>
      <c r="O9" s="44"/>
      <c r="P9" s="44"/>
      <c r="Q9" s="44"/>
      <c r="R9" s="44"/>
      <c r="S9" s="44"/>
      <c r="T9" s="44"/>
      <c r="U9" s="45">
        <v>5</v>
      </c>
      <c r="V9" s="46"/>
      <c r="W9" s="46"/>
      <c r="X9" s="47"/>
      <c r="Y9" s="43">
        <v>18205723065</v>
      </c>
      <c r="Z9" s="44"/>
      <c r="AA9" s="44"/>
      <c r="AB9" s="44"/>
      <c r="AC9" s="44"/>
      <c r="AD9" s="44"/>
      <c r="AE9" s="44"/>
      <c r="AF9" s="44"/>
      <c r="AG9" s="45">
        <v>10.1</v>
      </c>
      <c r="AH9" s="46"/>
      <c r="AI9" s="46"/>
      <c r="AJ9" s="47"/>
      <c r="AK9" s="43">
        <v>17227920789</v>
      </c>
      <c r="AL9" s="44"/>
      <c r="AM9" s="44"/>
      <c r="AN9" s="44"/>
      <c r="AO9" s="44"/>
      <c r="AP9" s="44"/>
      <c r="AQ9" s="44"/>
      <c r="AR9" s="44"/>
      <c r="AS9" s="45">
        <v>-5.4</v>
      </c>
      <c r="AT9" s="46"/>
      <c r="AU9" s="46"/>
      <c r="AV9" s="47"/>
      <c r="AW9" s="43">
        <v>18320347639</v>
      </c>
      <c r="AX9" s="44"/>
      <c r="AY9" s="44"/>
      <c r="AZ9" s="44"/>
      <c r="BA9" s="44"/>
      <c r="BB9" s="44"/>
      <c r="BC9" s="44"/>
      <c r="BD9" s="44"/>
      <c r="BE9" s="45">
        <v>6.3</v>
      </c>
      <c r="BF9" s="46"/>
      <c r="BG9" s="46"/>
      <c r="BH9" s="47"/>
      <c r="BI9" s="43">
        <v>21826768958</v>
      </c>
      <c r="BJ9" s="44"/>
      <c r="BK9" s="44"/>
      <c r="BL9" s="44"/>
      <c r="BM9" s="44"/>
      <c r="BN9" s="44"/>
      <c r="BO9" s="44"/>
      <c r="BP9" s="44"/>
      <c r="BQ9" s="45">
        <f>ROUND((BI9/AW9-1)*100,1)</f>
        <v>19.100000000000001</v>
      </c>
      <c r="BR9" s="46"/>
      <c r="BS9" s="46"/>
      <c r="BT9" s="47"/>
    </row>
    <row r="10" spans="1:72" s="17" customFormat="1" ht="14.45" customHeight="1">
      <c r="A10" s="48"/>
      <c r="B10" s="49" t="s">
        <v>11</v>
      </c>
      <c r="C10" s="49"/>
      <c r="D10" s="49"/>
      <c r="E10" s="49"/>
      <c r="F10" s="49"/>
      <c r="G10" s="49"/>
      <c r="H10" s="49"/>
      <c r="I10" s="49"/>
      <c r="J10" s="49"/>
      <c r="K10" s="49"/>
      <c r="L10" s="50"/>
      <c r="M10" s="51">
        <v>4539077736</v>
      </c>
      <c r="N10" s="52"/>
      <c r="O10" s="52"/>
      <c r="P10" s="52"/>
      <c r="Q10" s="52"/>
      <c r="R10" s="52"/>
      <c r="S10" s="52"/>
      <c r="T10" s="52"/>
      <c r="U10" s="53">
        <v>0.8</v>
      </c>
      <c r="V10" s="54"/>
      <c r="W10" s="54"/>
      <c r="X10" s="55"/>
      <c r="Y10" s="51">
        <v>4486755091</v>
      </c>
      <c r="Z10" s="52"/>
      <c r="AA10" s="52"/>
      <c r="AB10" s="52"/>
      <c r="AC10" s="52"/>
      <c r="AD10" s="52"/>
      <c r="AE10" s="52"/>
      <c r="AF10" s="52"/>
      <c r="AG10" s="53">
        <v>-1.2</v>
      </c>
      <c r="AH10" s="54"/>
      <c r="AI10" s="54"/>
      <c r="AJ10" s="55"/>
      <c r="AK10" s="51">
        <v>5241306815</v>
      </c>
      <c r="AL10" s="52"/>
      <c r="AM10" s="52"/>
      <c r="AN10" s="52"/>
      <c r="AO10" s="52"/>
      <c r="AP10" s="52"/>
      <c r="AQ10" s="52"/>
      <c r="AR10" s="52"/>
      <c r="AS10" s="53">
        <v>16.8</v>
      </c>
      <c r="AT10" s="54"/>
      <c r="AU10" s="54"/>
      <c r="AV10" s="55"/>
      <c r="AW10" s="51">
        <v>5142739388</v>
      </c>
      <c r="AX10" s="52"/>
      <c r="AY10" s="52"/>
      <c r="AZ10" s="52"/>
      <c r="BA10" s="52"/>
      <c r="BB10" s="52"/>
      <c r="BC10" s="52"/>
      <c r="BD10" s="52"/>
      <c r="BE10" s="53">
        <v>-1.9</v>
      </c>
      <c r="BF10" s="54"/>
      <c r="BG10" s="54"/>
      <c r="BH10" s="55"/>
      <c r="BI10" s="51">
        <v>5281905630</v>
      </c>
      <c r="BJ10" s="52"/>
      <c r="BK10" s="52"/>
      <c r="BL10" s="52"/>
      <c r="BM10" s="52"/>
      <c r="BN10" s="52"/>
      <c r="BO10" s="52"/>
      <c r="BP10" s="52"/>
      <c r="BQ10" s="53">
        <f>ROUND((BI10/AW10-1)*100,1)</f>
        <v>2.7</v>
      </c>
      <c r="BR10" s="54"/>
      <c r="BS10" s="54"/>
      <c r="BT10" s="55"/>
    </row>
    <row r="11" spans="1:72" s="17" customFormat="1" ht="14.45" customHeight="1">
      <c r="A11" s="48"/>
      <c r="B11" s="56" t="s">
        <v>12</v>
      </c>
      <c r="C11" s="56"/>
      <c r="D11" s="56"/>
      <c r="E11" s="56"/>
      <c r="F11" s="56"/>
      <c r="G11" s="56"/>
      <c r="H11" s="56"/>
      <c r="I11" s="56"/>
      <c r="J11" s="56"/>
      <c r="K11" s="56"/>
      <c r="L11" s="50"/>
      <c r="M11" s="51">
        <v>383649209</v>
      </c>
      <c r="N11" s="52"/>
      <c r="O11" s="52"/>
      <c r="P11" s="52"/>
      <c r="Q11" s="52"/>
      <c r="R11" s="52"/>
      <c r="S11" s="52"/>
      <c r="T11" s="52"/>
      <c r="U11" s="53">
        <v>1.5</v>
      </c>
      <c r="V11" s="54"/>
      <c r="W11" s="54"/>
      <c r="X11" s="55"/>
      <c r="Y11" s="51">
        <v>399033900</v>
      </c>
      <c r="Z11" s="52"/>
      <c r="AA11" s="52"/>
      <c r="AB11" s="52"/>
      <c r="AC11" s="52"/>
      <c r="AD11" s="52"/>
      <c r="AE11" s="52"/>
      <c r="AF11" s="52"/>
      <c r="AG11" s="53">
        <v>4</v>
      </c>
      <c r="AH11" s="54"/>
      <c r="AI11" s="54"/>
      <c r="AJ11" s="55"/>
      <c r="AK11" s="51">
        <v>399543715</v>
      </c>
      <c r="AL11" s="52"/>
      <c r="AM11" s="52"/>
      <c r="AN11" s="52"/>
      <c r="AO11" s="52"/>
      <c r="AP11" s="52"/>
      <c r="AQ11" s="52"/>
      <c r="AR11" s="52"/>
      <c r="AS11" s="53">
        <v>0.1</v>
      </c>
      <c r="AT11" s="54"/>
      <c r="AU11" s="54"/>
      <c r="AV11" s="55"/>
      <c r="AW11" s="51">
        <v>417469564</v>
      </c>
      <c r="AX11" s="52"/>
      <c r="AY11" s="52"/>
      <c r="AZ11" s="52"/>
      <c r="BA11" s="52"/>
      <c r="BB11" s="52"/>
      <c r="BC11" s="52"/>
      <c r="BD11" s="52"/>
      <c r="BE11" s="53">
        <v>4.5</v>
      </c>
      <c r="BF11" s="54"/>
      <c r="BG11" s="54"/>
      <c r="BH11" s="55"/>
      <c r="BI11" s="51">
        <v>446806517</v>
      </c>
      <c r="BJ11" s="52"/>
      <c r="BK11" s="52"/>
      <c r="BL11" s="52"/>
      <c r="BM11" s="52"/>
      <c r="BN11" s="52"/>
      <c r="BO11" s="52"/>
      <c r="BP11" s="52"/>
      <c r="BQ11" s="53">
        <f>ROUND((BI11/AW11-1)*100,1)</f>
        <v>7</v>
      </c>
      <c r="BR11" s="54"/>
      <c r="BS11" s="54"/>
      <c r="BT11" s="55"/>
    </row>
    <row r="12" spans="1:72" s="17" customFormat="1" ht="14.45" customHeight="1">
      <c r="A12" s="48"/>
      <c r="B12" s="49" t="s">
        <v>13</v>
      </c>
      <c r="C12" s="49"/>
      <c r="D12" s="49"/>
      <c r="E12" s="49"/>
      <c r="F12" s="49"/>
      <c r="G12" s="49"/>
      <c r="H12" s="49"/>
      <c r="I12" s="49"/>
      <c r="J12" s="49"/>
      <c r="K12" s="49"/>
      <c r="L12" s="50"/>
      <c r="M12" s="51">
        <v>2277583660</v>
      </c>
      <c r="N12" s="52"/>
      <c r="O12" s="52"/>
      <c r="P12" s="52"/>
      <c r="Q12" s="52"/>
      <c r="R12" s="52"/>
      <c r="S12" s="52"/>
      <c r="T12" s="52"/>
      <c r="U12" s="53">
        <v>3.7</v>
      </c>
      <c r="V12" s="54"/>
      <c r="W12" s="54"/>
      <c r="X12" s="55"/>
      <c r="Y12" s="51">
        <v>2388240716</v>
      </c>
      <c r="Z12" s="52"/>
      <c r="AA12" s="52"/>
      <c r="AB12" s="52"/>
      <c r="AC12" s="52"/>
      <c r="AD12" s="52"/>
      <c r="AE12" s="52"/>
      <c r="AF12" s="52"/>
      <c r="AG12" s="53">
        <v>4.9000000000000004</v>
      </c>
      <c r="AH12" s="54"/>
      <c r="AI12" s="54"/>
      <c r="AJ12" s="55"/>
      <c r="AK12" s="51">
        <v>2506378284</v>
      </c>
      <c r="AL12" s="52"/>
      <c r="AM12" s="52"/>
      <c r="AN12" s="52"/>
      <c r="AO12" s="52"/>
      <c r="AP12" s="52"/>
      <c r="AQ12" s="52"/>
      <c r="AR12" s="52"/>
      <c r="AS12" s="53">
        <v>4.9000000000000004</v>
      </c>
      <c r="AT12" s="54"/>
      <c r="AU12" s="54"/>
      <c r="AV12" s="55"/>
      <c r="AW12" s="51">
        <v>2599111535</v>
      </c>
      <c r="AX12" s="52"/>
      <c r="AY12" s="52"/>
      <c r="AZ12" s="52"/>
      <c r="BA12" s="52"/>
      <c r="BB12" s="52"/>
      <c r="BC12" s="52"/>
      <c r="BD12" s="52"/>
      <c r="BE12" s="53">
        <v>3.7</v>
      </c>
      <c r="BF12" s="54"/>
      <c r="BG12" s="54"/>
      <c r="BH12" s="55"/>
      <c r="BI12" s="51">
        <v>2664805986</v>
      </c>
      <c r="BJ12" s="52"/>
      <c r="BK12" s="52"/>
      <c r="BL12" s="52"/>
      <c r="BM12" s="52"/>
      <c r="BN12" s="52"/>
      <c r="BO12" s="52"/>
      <c r="BP12" s="52"/>
      <c r="BQ12" s="53">
        <f>ROUND((BI12/AW12-1)*100,1)</f>
        <v>2.5</v>
      </c>
      <c r="BR12" s="54"/>
      <c r="BS12" s="54"/>
      <c r="BT12" s="55"/>
    </row>
    <row r="13" spans="1:72" s="17" customFormat="1" ht="14.45" customHeight="1">
      <c r="A13" s="48"/>
      <c r="B13" s="49" t="s">
        <v>14</v>
      </c>
      <c r="C13" s="49"/>
      <c r="D13" s="49"/>
      <c r="E13" s="49"/>
      <c r="F13" s="49"/>
      <c r="G13" s="49"/>
      <c r="H13" s="49"/>
      <c r="I13" s="49"/>
      <c r="J13" s="49"/>
      <c r="K13" s="49"/>
      <c r="L13" s="50"/>
      <c r="M13" s="51">
        <v>1855689866</v>
      </c>
      <c r="N13" s="52"/>
      <c r="O13" s="52"/>
      <c r="P13" s="52"/>
      <c r="Q13" s="52"/>
      <c r="R13" s="52"/>
      <c r="S13" s="52"/>
      <c r="T13" s="52"/>
      <c r="U13" s="53">
        <v>-0.6</v>
      </c>
      <c r="V13" s="54"/>
      <c r="W13" s="54"/>
      <c r="X13" s="55"/>
      <c r="Y13" s="51">
        <v>1773545003</v>
      </c>
      <c r="Z13" s="52"/>
      <c r="AA13" s="52"/>
      <c r="AB13" s="52"/>
      <c r="AC13" s="52"/>
      <c r="AD13" s="52"/>
      <c r="AE13" s="52"/>
      <c r="AF13" s="52"/>
      <c r="AG13" s="53">
        <v>-4.4000000000000004</v>
      </c>
      <c r="AH13" s="54"/>
      <c r="AI13" s="54"/>
      <c r="AJ13" s="55"/>
      <c r="AK13" s="51" t="s">
        <v>15</v>
      </c>
      <c r="AL13" s="52"/>
      <c r="AM13" s="52"/>
      <c r="AN13" s="52"/>
      <c r="AO13" s="52"/>
      <c r="AP13" s="52"/>
      <c r="AQ13" s="52"/>
      <c r="AR13" s="52"/>
      <c r="AS13" s="53" t="s">
        <v>16</v>
      </c>
      <c r="AT13" s="54"/>
      <c r="AU13" s="54"/>
      <c r="AV13" s="55"/>
      <c r="AW13" s="51" t="s">
        <v>17</v>
      </c>
      <c r="AX13" s="52"/>
      <c r="AY13" s="52"/>
      <c r="AZ13" s="52"/>
      <c r="BA13" s="52"/>
      <c r="BB13" s="52"/>
      <c r="BC13" s="52"/>
      <c r="BD13" s="52"/>
      <c r="BE13" s="53" t="s">
        <v>15</v>
      </c>
      <c r="BF13" s="54"/>
      <c r="BG13" s="54"/>
      <c r="BH13" s="55"/>
      <c r="BI13" s="51"/>
      <c r="BJ13" s="52"/>
      <c r="BK13" s="52"/>
      <c r="BL13" s="52"/>
      <c r="BM13" s="52"/>
      <c r="BN13" s="52"/>
      <c r="BO13" s="52"/>
      <c r="BP13" s="52"/>
      <c r="BQ13" s="53" t="s">
        <v>18</v>
      </c>
      <c r="BR13" s="54"/>
      <c r="BS13" s="54"/>
      <c r="BT13" s="55"/>
    </row>
    <row r="14" spans="1:72" s="17" customFormat="1" ht="14.45" customHeight="1">
      <c r="A14" s="48"/>
      <c r="B14" s="49" t="s">
        <v>19</v>
      </c>
      <c r="C14" s="49"/>
      <c r="D14" s="49"/>
      <c r="E14" s="49"/>
      <c r="F14" s="49"/>
      <c r="G14" s="49"/>
      <c r="H14" s="49"/>
      <c r="I14" s="49"/>
      <c r="J14" s="49"/>
      <c r="K14" s="49"/>
      <c r="L14" s="50"/>
      <c r="M14" s="51">
        <v>1016823067</v>
      </c>
      <c r="N14" s="52"/>
      <c r="O14" s="52"/>
      <c r="P14" s="52"/>
      <c r="Q14" s="52"/>
      <c r="R14" s="52"/>
      <c r="S14" s="52"/>
      <c r="T14" s="52"/>
      <c r="U14" s="53">
        <v>4.8</v>
      </c>
      <c r="V14" s="54"/>
      <c r="W14" s="54"/>
      <c r="X14" s="55"/>
      <c r="Y14" s="51">
        <v>1099137239</v>
      </c>
      <c r="Z14" s="52"/>
      <c r="AA14" s="52"/>
      <c r="AB14" s="52"/>
      <c r="AC14" s="52"/>
      <c r="AD14" s="52"/>
      <c r="AE14" s="52"/>
      <c r="AF14" s="52"/>
      <c r="AG14" s="53">
        <v>8.1</v>
      </c>
      <c r="AH14" s="54"/>
      <c r="AI14" s="54"/>
      <c r="AJ14" s="55"/>
      <c r="AK14" s="51">
        <v>1135034677</v>
      </c>
      <c r="AL14" s="52"/>
      <c r="AM14" s="52"/>
      <c r="AN14" s="52"/>
      <c r="AO14" s="52"/>
      <c r="AP14" s="52"/>
      <c r="AQ14" s="52"/>
      <c r="AR14" s="52"/>
      <c r="AS14" s="53">
        <v>3.3</v>
      </c>
      <c r="AT14" s="54"/>
      <c r="AU14" s="54"/>
      <c r="AV14" s="55"/>
      <c r="AW14" s="51">
        <v>1162192888</v>
      </c>
      <c r="AX14" s="52"/>
      <c r="AY14" s="52"/>
      <c r="AZ14" s="52"/>
      <c r="BA14" s="52"/>
      <c r="BB14" s="52"/>
      <c r="BC14" s="52"/>
      <c r="BD14" s="52"/>
      <c r="BE14" s="53">
        <v>2.4</v>
      </c>
      <c r="BF14" s="54"/>
      <c r="BG14" s="54"/>
      <c r="BH14" s="55"/>
      <c r="BI14" s="51">
        <v>1093357716</v>
      </c>
      <c r="BJ14" s="52"/>
      <c r="BK14" s="52"/>
      <c r="BL14" s="52"/>
      <c r="BM14" s="52"/>
      <c r="BN14" s="52"/>
      <c r="BO14" s="52"/>
      <c r="BP14" s="52"/>
      <c r="BQ14" s="53">
        <f>ROUND((BI14/AW14-1)*100,1)</f>
        <v>-5.9</v>
      </c>
      <c r="BR14" s="54"/>
      <c r="BS14" s="54"/>
      <c r="BT14" s="55"/>
    </row>
    <row r="15" spans="1:72" s="15" customFormat="1" ht="14.45" customHeight="1">
      <c r="A15" s="57"/>
      <c r="B15" s="58" t="s">
        <v>20</v>
      </c>
      <c r="C15" s="58"/>
      <c r="D15" s="58"/>
      <c r="E15" s="58"/>
      <c r="F15" s="58"/>
      <c r="G15" s="58"/>
      <c r="H15" s="58"/>
      <c r="I15" s="58"/>
      <c r="J15" s="58"/>
      <c r="K15" s="58"/>
      <c r="L15" s="59"/>
      <c r="M15" s="60" t="s">
        <v>15</v>
      </c>
      <c r="N15" s="61"/>
      <c r="O15" s="61"/>
      <c r="P15" s="61"/>
      <c r="Q15" s="61"/>
      <c r="R15" s="61"/>
      <c r="S15" s="61"/>
      <c r="T15" s="61"/>
      <c r="U15" s="62" t="s">
        <v>17</v>
      </c>
      <c r="V15" s="63"/>
      <c r="W15" s="63"/>
      <c r="X15" s="64"/>
      <c r="Y15" s="60" t="s">
        <v>15</v>
      </c>
      <c r="Z15" s="61"/>
      <c r="AA15" s="61"/>
      <c r="AB15" s="61"/>
      <c r="AC15" s="61"/>
      <c r="AD15" s="61"/>
      <c r="AE15" s="61"/>
      <c r="AF15" s="61"/>
      <c r="AG15" s="62" t="s">
        <v>15</v>
      </c>
      <c r="AH15" s="63"/>
      <c r="AI15" s="63"/>
      <c r="AJ15" s="64"/>
      <c r="AK15" s="60">
        <v>2250194260</v>
      </c>
      <c r="AL15" s="61"/>
      <c r="AM15" s="61"/>
      <c r="AN15" s="61"/>
      <c r="AO15" s="61"/>
      <c r="AP15" s="61"/>
      <c r="AQ15" s="61"/>
      <c r="AR15" s="61"/>
      <c r="AS15" s="62" t="s">
        <v>21</v>
      </c>
      <c r="AT15" s="63"/>
      <c r="AU15" s="63"/>
      <c r="AV15" s="64"/>
      <c r="AW15" s="60">
        <v>2021576710</v>
      </c>
      <c r="AX15" s="61"/>
      <c r="AY15" s="61"/>
      <c r="AZ15" s="61"/>
      <c r="BA15" s="61"/>
      <c r="BB15" s="61"/>
      <c r="BC15" s="61"/>
      <c r="BD15" s="61"/>
      <c r="BE15" s="62">
        <v>-10.199999999999999</v>
      </c>
      <c r="BF15" s="63"/>
      <c r="BG15" s="63"/>
      <c r="BH15" s="64"/>
      <c r="BI15" s="60">
        <v>1903461786</v>
      </c>
      <c r="BJ15" s="61"/>
      <c r="BK15" s="61"/>
      <c r="BL15" s="61"/>
      <c r="BM15" s="61"/>
      <c r="BN15" s="61"/>
      <c r="BO15" s="61"/>
      <c r="BP15" s="61"/>
      <c r="BQ15" s="62">
        <f>ROUND((BI15/AW15-1)*100,1)</f>
        <v>-5.8</v>
      </c>
      <c r="BR15" s="63"/>
      <c r="BS15" s="63"/>
      <c r="BT15" s="64"/>
    </row>
    <row r="16" spans="1:72" s="15" customFormat="1" ht="12" customHeight="1" thickBot="1">
      <c r="A16" s="65" t="s">
        <v>22</v>
      </c>
      <c r="B16" s="65"/>
      <c r="C16" s="65"/>
      <c r="D16" s="65"/>
      <c r="E16" s="65"/>
      <c r="F16" s="65"/>
      <c r="G16" s="65"/>
      <c r="M16" s="66"/>
      <c r="N16" s="66"/>
      <c r="O16" s="66"/>
      <c r="P16" s="66"/>
      <c r="Q16" s="66"/>
      <c r="R16" s="66"/>
      <c r="S16" s="66"/>
      <c r="T16" s="66"/>
      <c r="U16" s="66"/>
      <c r="V16" s="66"/>
      <c r="W16" s="66"/>
      <c r="X16" s="66"/>
    </row>
    <row r="17" spans="1:72" s="17" customFormat="1" ht="14.1" customHeight="1">
      <c r="A17" s="20" t="s">
        <v>23</v>
      </c>
      <c r="B17" s="21"/>
      <c r="C17" s="21"/>
      <c r="D17" s="21"/>
      <c r="E17" s="21"/>
      <c r="F17" s="21"/>
      <c r="G17" s="21"/>
      <c r="H17" s="21"/>
      <c r="I17" s="21"/>
      <c r="J17" s="21"/>
      <c r="K17" s="21"/>
      <c r="L17" s="21"/>
      <c r="M17" s="20" t="s">
        <v>7</v>
      </c>
      <c r="N17" s="21"/>
      <c r="O17" s="21"/>
      <c r="P17" s="21"/>
      <c r="Q17" s="21"/>
      <c r="R17" s="21"/>
      <c r="S17" s="21"/>
      <c r="T17" s="21"/>
      <c r="U17" s="23"/>
      <c r="V17" s="23"/>
      <c r="W17" s="23"/>
      <c r="X17" s="24"/>
      <c r="Y17" s="20">
        <v>26</v>
      </c>
      <c r="Z17" s="21"/>
      <c r="AA17" s="21"/>
      <c r="AB17" s="21"/>
      <c r="AC17" s="21"/>
      <c r="AD17" s="21"/>
      <c r="AE17" s="21"/>
      <c r="AF17" s="21"/>
      <c r="AG17" s="23"/>
      <c r="AH17" s="23"/>
      <c r="AI17" s="23"/>
      <c r="AJ17" s="24"/>
      <c r="AK17" s="20">
        <v>27</v>
      </c>
      <c r="AL17" s="21"/>
      <c r="AM17" s="21"/>
      <c r="AN17" s="21"/>
      <c r="AO17" s="21"/>
      <c r="AP17" s="21"/>
      <c r="AQ17" s="21"/>
      <c r="AR17" s="21"/>
      <c r="AS17" s="23"/>
      <c r="AT17" s="23"/>
      <c r="AU17" s="23"/>
      <c r="AV17" s="24"/>
      <c r="AW17" s="20">
        <v>28</v>
      </c>
      <c r="AX17" s="21"/>
      <c r="AY17" s="21"/>
      <c r="AZ17" s="21"/>
      <c r="BA17" s="21"/>
      <c r="BB17" s="21"/>
      <c r="BC17" s="21"/>
      <c r="BD17" s="21"/>
      <c r="BE17" s="23"/>
      <c r="BF17" s="23"/>
      <c r="BG17" s="23"/>
      <c r="BH17" s="24"/>
      <c r="BI17" s="20">
        <v>29</v>
      </c>
      <c r="BJ17" s="21"/>
      <c r="BK17" s="21"/>
      <c r="BL17" s="21"/>
      <c r="BM17" s="21"/>
      <c r="BN17" s="21"/>
      <c r="BO17" s="21"/>
      <c r="BP17" s="21"/>
      <c r="BQ17" s="23"/>
      <c r="BR17" s="23"/>
      <c r="BS17" s="23"/>
      <c r="BT17" s="24"/>
    </row>
    <row r="18" spans="1:72" s="72" customFormat="1" ht="14.1" customHeight="1">
      <c r="A18" s="67"/>
      <c r="B18" s="68"/>
      <c r="C18" s="68"/>
      <c r="D18" s="68"/>
      <c r="E18" s="68"/>
      <c r="F18" s="68"/>
      <c r="G18" s="68"/>
      <c r="H18" s="68"/>
      <c r="I18" s="68"/>
      <c r="J18" s="68"/>
      <c r="K18" s="68"/>
      <c r="L18" s="68"/>
      <c r="M18" s="67"/>
      <c r="N18" s="68"/>
      <c r="O18" s="68"/>
      <c r="P18" s="68"/>
      <c r="Q18" s="68"/>
      <c r="R18" s="68"/>
      <c r="S18" s="68"/>
      <c r="T18" s="68"/>
      <c r="U18" s="69" t="s">
        <v>8</v>
      </c>
      <c r="V18" s="70"/>
      <c r="W18" s="70"/>
      <c r="X18" s="71"/>
      <c r="Y18" s="67"/>
      <c r="Z18" s="68"/>
      <c r="AA18" s="68"/>
      <c r="AB18" s="68"/>
      <c r="AC18" s="68"/>
      <c r="AD18" s="68"/>
      <c r="AE18" s="68"/>
      <c r="AF18" s="68"/>
      <c r="AG18" s="69" t="s">
        <v>8</v>
      </c>
      <c r="AH18" s="70"/>
      <c r="AI18" s="70"/>
      <c r="AJ18" s="71"/>
      <c r="AK18" s="67"/>
      <c r="AL18" s="68"/>
      <c r="AM18" s="68"/>
      <c r="AN18" s="68"/>
      <c r="AO18" s="68"/>
      <c r="AP18" s="68"/>
      <c r="AQ18" s="68"/>
      <c r="AR18" s="68"/>
      <c r="AS18" s="69" t="s">
        <v>8</v>
      </c>
      <c r="AT18" s="70"/>
      <c r="AU18" s="70"/>
      <c r="AV18" s="71"/>
      <c r="AW18" s="67"/>
      <c r="AX18" s="68"/>
      <c r="AY18" s="68"/>
      <c r="AZ18" s="68"/>
      <c r="BA18" s="68"/>
      <c r="BB18" s="68"/>
      <c r="BC18" s="68"/>
      <c r="BD18" s="68"/>
      <c r="BE18" s="69" t="s">
        <v>8</v>
      </c>
      <c r="BF18" s="70"/>
      <c r="BG18" s="70"/>
      <c r="BH18" s="71"/>
      <c r="BI18" s="67"/>
      <c r="BJ18" s="68"/>
      <c r="BK18" s="68"/>
      <c r="BL18" s="68"/>
      <c r="BM18" s="68"/>
      <c r="BN18" s="68"/>
      <c r="BO18" s="68"/>
      <c r="BP18" s="68"/>
      <c r="BQ18" s="69" t="s">
        <v>8</v>
      </c>
      <c r="BR18" s="70"/>
      <c r="BS18" s="70"/>
      <c r="BT18" s="71"/>
    </row>
    <row r="19" spans="1:72" s="17" customFormat="1" ht="14.45" customHeight="1">
      <c r="A19" s="73"/>
      <c r="B19" s="74" t="s">
        <v>9</v>
      </c>
      <c r="C19" s="74"/>
      <c r="D19" s="74"/>
      <c r="E19" s="74"/>
      <c r="F19" s="74"/>
      <c r="G19" s="74"/>
      <c r="H19" s="74"/>
      <c r="I19" s="74"/>
      <c r="J19" s="74"/>
      <c r="K19" s="74"/>
      <c r="L19" s="75"/>
      <c r="M19" s="76">
        <v>26257817613</v>
      </c>
      <c r="N19" s="77"/>
      <c r="O19" s="77"/>
      <c r="P19" s="77"/>
      <c r="Q19" s="77"/>
      <c r="R19" s="77"/>
      <c r="S19" s="77"/>
      <c r="T19" s="77"/>
      <c r="U19" s="78">
        <v>2.6</v>
      </c>
      <c r="V19" s="79"/>
      <c r="W19" s="79"/>
      <c r="X19" s="80"/>
      <c r="Y19" s="76">
        <v>27841041499</v>
      </c>
      <c r="Z19" s="77"/>
      <c r="AA19" s="77"/>
      <c r="AB19" s="77"/>
      <c r="AC19" s="77"/>
      <c r="AD19" s="77"/>
      <c r="AE19" s="77"/>
      <c r="AF19" s="77"/>
      <c r="AG19" s="78">
        <v>6</v>
      </c>
      <c r="AH19" s="79"/>
      <c r="AI19" s="79"/>
      <c r="AJ19" s="80"/>
      <c r="AK19" s="76">
        <v>28742983888</v>
      </c>
      <c r="AL19" s="77"/>
      <c r="AM19" s="77"/>
      <c r="AN19" s="77"/>
      <c r="AO19" s="77"/>
      <c r="AP19" s="77"/>
      <c r="AQ19" s="77"/>
      <c r="AR19" s="77"/>
      <c r="AS19" s="78">
        <v>3.2</v>
      </c>
      <c r="AT19" s="79"/>
      <c r="AU19" s="79"/>
      <c r="AV19" s="80"/>
      <c r="AW19" s="76">
        <v>29552668188</v>
      </c>
      <c r="AX19" s="77"/>
      <c r="AY19" s="77"/>
      <c r="AZ19" s="77"/>
      <c r="BA19" s="77"/>
      <c r="BB19" s="77"/>
      <c r="BC19" s="77"/>
      <c r="BD19" s="77"/>
      <c r="BE19" s="78">
        <v>2.8</v>
      </c>
      <c r="BF19" s="79"/>
      <c r="BG19" s="79"/>
      <c r="BH19" s="80"/>
      <c r="BI19" s="76">
        <f>SUM(BI20:BP26)</f>
        <v>33051420080</v>
      </c>
      <c r="BJ19" s="77"/>
      <c r="BK19" s="77"/>
      <c r="BL19" s="77"/>
      <c r="BM19" s="77"/>
      <c r="BN19" s="77"/>
      <c r="BO19" s="77"/>
      <c r="BP19" s="77"/>
      <c r="BQ19" s="78">
        <f>ROUND((BI19/AW19-1)*100,1)</f>
        <v>11.8</v>
      </c>
      <c r="BR19" s="79"/>
      <c r="BS19" s="79"/>
      <c r="BT19" s="80"/>
    </row>
    <row r="20" spans="1:72" s="17" customFormat="1" ht="14.45" customHeight="1">
      <c r="A20" s="48"/>
      <c r="B20" s="49" t="s">
        <v>10</v>
      </c>
      <c r="C20" s="49"/>
      <c r="D20" s="49"/>
      <c r="E20" s="49"/>
      <c r="F20" s="49"/>
      <c r="G20" s="49"/>
      <c r="H20" s="49"/>
      <c r="I20" s="49"/>
      <c r="J20" s="49"/>
      <c r="K20" s="49"/>
      <c r="L20" s="50"/>
      <c r="M20" s="51">
        <v>16021058387</v>
      </c>
      <c r="N20" s="52"/>
      <c r="O20" s="52"/>
      <c r="P20" s="52"/>
      <c r="Q20" s="52"/>
      <c r="R20" s="52"/>
      <c r="S20" s="52"/>
      <c r="T20" s="52"/>
      <c r="U20" s="53">
        <v>4</v>
      </c>
      <c r="V20" s="54"/>
      <c r="W20" s="54"/>
      <c r="X20" s="55"/>
      <c r="Y20" s="51">
        <v>17794724769</v>
      </c>
      <c r="Z20" s="52"/>
      <c r="AA20" s="52"/>
      <c r="AB20" s="52"/>
      <c r="AC20" s="52"/>
      <c r="AD20" s="52"/>
      <c r="AE20" s="52"/>
      <c r="AF20" s="52"/>
      <c r="AG20" s="53">
        <v>11.1</v>
      </c>
      <c r="AH20" s="54"/>
      <c r="AI20" s="54"/>
      <c r="AJ20" s="55"/>
      <c r="AK20" s="51">
        <v>16803659972</v>
      </c>
      <c r="AL20" s="52"/>
      <c r="AM20" s="52"/>
      <c r="AN20" s="52"/>
      <c r="AO20" s="52"/>
      <c r="AP20" s="52"/>
      <c r="AQ20" s="52"/>
      <c r="AR20" s="52"/>
      <c r="AS20" s="53">
        <v>-5.6</v>
      </c>
      <c r="AT20" s="54"/>
      <c r="AU20" s="54"/>
      <c r="AV20" s="55"/>
      <c r="AW20" s="51">
        <v>17818224644</v>
      </c>
      <c r="AX20" s="52"/>
      <c r="AY20" s="52"/>
      <c r="AZ20" s="52"/>
      <c r="BA20" s="52"/>
      <c r="BB20" s="52"/>
      <c r="BC20" s="52"/>
      <c r="BD20" s="52"/>
      <c r="BE20" s="53">
        <v>6</v>
      </c>
      <c r="BF20" s="54"/>
      <c r="BG20" s="54"/>
      <c r="BH20" s="55"/>
      <c r="BI20" s="51">
        <v>21466467608</v>
      </c>
      <c r="BJ20" s="52"/>
      <c r="BK20" s="52"/>
      <c r="BL20" s="52"/>
      <c r="BM20" s="52"/>
      <c r="BN20" s="52"/>
      <c r="BO20" s="52"/>
      <c r="BP20" s="52"/>
      <c r="BQ20" s="53">
        <f>ROUND((BI20/AW20-1)*100,1)</f>
        <v>20.5</v>
      </c>
      <c r="BR20" s="54"/>
      <c r="BS20" s="54"/>
      <c r="BT20" s="55"/>
    </row>
    <row r="21" spans="1:72" s="17" customFormat="1" ht="14.45" customHeight="1">
      <c r="A21" s="48"/>
      <c r="B21" s="49" t="s">
        <v>11</v>
      </c>
      <c r="C21" s="49"/>
      <c r="D21" s="49"/>
      <c r="E21" s="49"/>
      <c r="F21" s="49"/>
      <c r="G21" s="49"/>
      <c r="H21" s="49"/>
      <c r="I21" s="49"/>
      <c r="J21" s="49"/>
      <c r="K21" s="49"/>
      <c r="L21" s="50"/>
      <c r="M21" s="51">
        <v>4488674594</v>
      </c>
      <c r="N21" s="52"/>
      <c r="O21" s="52"/>
      <c r="P21" s="52"/>
      <c r="Q21" s="52"/>
      <c r="R21" s="52"/>
      <c r="S21" s="52"/>
      <c r="T21" s="52"/>
      <c r="U21" s="53">
        <v>1.1000000000000001</v>
      </c>
      <c r="V21" s="54"/>
      <c r="W21" s="54"/>
      <c r="X21" s="55"/>
      <c r="Y21" s="51">
        <v>4419906646</v>
      </c>
      <c r="Z21" s="52"/>
      <c r="AA21" s="52"/>
      <c r="AB21" s="52"/>
      <c r="AC21" s="52"/>
      <c r="AD21" s="52"/>
      <c r="AE21" s="52"/>
      <c r="AF21" s="52"/>
      <c r="AG21" s="53">
        <v>-1.5</v>
      </c>
      <c r="AH21" s="54"/>
      <c r="AI21" s="54"/>
      <c r="AJ21" s="55"/>
      <c r="AK21" s="51">
        <v>5217981789</v>
      </c>
      <c r="AL21" s="52"/>
      <c r="AM21" s="52"/>
      <c r="AN21" s="52"/>
      <c r="AO21" s="52"/>
      <c r="AP21" s="52"/>
      <c r="AQ21" s="52"/>
      <c r="AR21" s="52"/>
      <c r="AS21" s="53">
        <v>18.100000000000001</v>
      </c>
      <c r="AT21" s="54"/>
      <c r="AU21" s="54"/>
      <c r="AV21" s="55"/>
      <c r="AW21" s="51">
        <v>4990942054</v>
      </c>
      <c r="AX21" s="52"/>
      <c r="AY21" s="52"/>
      <c r="AZ21" s="52"/>
      <c r="BA21" s="52"/>
      <c r="BB21" s="52"/>
      <c r="BC21" s="52"/>
      <c r="BD21" s="52"/>
      <c r="BE21" s="53">
        <v>-4.4000000000000004</v>
      </c>
      <c r="BF21" s="54"/>
      <c r="BG21" s="54"/>
      <c r="BH21" s="55"/>
      <c r="BI21" s="51">
        <v>5012290171</v>
      </c>
      <c r="BJ21" s="52"/>
      <c r="BK21" s="52"/>
      <c r="BL21" s="52"/>
      <c r="BM21" s="52"/>
      <c r="BN21" s="52"/>
      <c r="BO21" s="52"/>
      <c r="BP21" s="52"/>
      <c r="BQ21" s="53">
        <f>ROUND((BI21/AW21-1)*100,1)</f>
        <v>0.4</v>
      </c>
      <c r="BR21" s="54"/>
      <c r="BS21" s="54"/>
      <c r="BT21" s="55"/>
    </row>
    <row r="22" spans="1:72" s="17" customFormat="1" ht="14.45" customHeight="1">
      <c r="A22" s="48"/>
      <c r="B22" s="56" t="s">
        <v>12</v>
      </c>
      <c r="C22" s="56"/>
      <c r="D22" s="56"/>
      <c r="E22" s="56"/>
      <c r="F22" s="56"/>
      <c r="G22" s="56"/>
      <c r="H22" s="56"/>
      <c r="I22" s="56"/>
      <c r="J22" s="56"/>
      <c r="K22" s="56"/>
      <c r="L22" s="50"/>
      <c r="M22" s="51">
        <v>382468762</v>
      </c>
      <c r="N22" s="52"/>
      <c r="O22" s="52"/>
      <c r="P22" s="52"/>
      <c r="Q22" s="52"/>
      <c r="R22" s="52"/>
      <c r="S22" s="52"/>
      <c r="T22" s="52"/>
      <c r="U22" s="53">
        <v>1.5</v>
      </c>
      <c r="V22" s="54"/>
      <c r="W22" s="54"/>
      <c r="X22" s="55"/>
      <c r="Y22" s="51">
        <v>397151685</v>
      </c>
      <c r="Z22" s="52"/>
      <c r="AA22" s="52"/>
      <c r="AB22" s="52"/>
      <c r="AC22" s="52"/>
      <c r="AD22" s="52"/>
      <c r="AE22" s="52"/>
      <c r="AF22" s="52"/>
      <c r="AG22" s="53">
        <v>3.8</v>
      </c>
      <c r="AH22" s="54"/>
      <c r="AI22" s="54"/>
      <c r="AJ22" s="55"/>
      <c r="AK22" s="51">
        <v>398587163</v>
      </c>
      <c r="AL22" s="52"/>
      <c r="AM22" s="52"/>
      <c r="AN22" s="52"/>
      <c r="AO22" s="52"/>
      <c r="AP22" s="52"/>
      <c r="AQ22" s="52"/>
      <c r="AR22" s="52"/>
      <c r="AS22" s="53">
        <v>0.4</v>
      </c>
      <c r="AT22" s="54"/>
      <c r="AU22" s="54"/>
      <c r="AV22" s="55"/>
      <c r="AW22" s="51">
        <v>416426311</v>
      </c>
      <c r="AX22" s="52"/>
      <c r="AY22" s="52"/>
      <c r="AZ22" s="52"/>
      <c r="BA22" s="52"/>
      <c r="BB22" s="52"/>
      <c r="BC22" s="52"/>
      <c r="BD22" s="52"/>
      <c r="BE22" s="53">
        <v>4.5</v>
      </c>
      <c r="BF22" s="54"/>
      <c r="BG22" s="54"/>
      <c r="BH22" s="55"/>
      <c r="BI22" s="51">
        <v>445508428</v>
      </c>
      <c r="BJ22" s="52"/>
      <c r="BK22" s="52"/>
      <c r="BL22" s="52"/>
      <c r="BM22" s="52"/>
      <c r="BN22" s="52"/>
      <c r="BO22" s="52"/>
      <c r="BP22" s="52"/>
      <c r="BQ22" s="53">
        <f>ROUND((BI22/AW22-1)*100,1)</f>
        <v>7</v>
      </c>
      <c r="BR22" s="54"/>
      <c r="BS22" s="54"/>
      <c r="BT22" s="55"/>
    </row>
    <row r="23" spans="1:72" s="17" customFormat="1" ht="14.45" customHeight="1">
      <c r="A23" s="48"/>
      <c r="B23" s="49" t="s">
        <v>13</v>
      </c>
      <c r="C23" s="49"/>
      <c r="D23" s="49"/>
      <c r="E23" s="49"/>
      <c r="F23" s="49"/>
      <c r="G23" s="49"/>
      <c r="H23" s="49"/>
      <c r="I23" s="49"/>
      <c r="J23" s="49"/>
      <c r="K23" s="49"/>
      <c r="L23" s="50"/>
      <c r="M23" s="51">
        <v>2273604382</v>
      </c>
      <c r="N23" s="52"/>
      <c r="O23" s="52"/>
      <c r="P23" s="52"/>
      <c r="Q23" s="52"/>
      <c r="R23" s="52"/>
      <c r="S23" s="52"/>
      <c r="T23" s="52"/>
      <c r="U23" s="53">
        <v>3.6</v>
      </c>
      <c r="V23" s="54"/>
      <c r="W23" s="54"/>
      <c r="X23" s="55"/>
      <c r="Y23" s="51">
        <v>2385506622</v>
      </c>
      <c r="Z23" s="52"/>
      <c r="AA23" s="52"/>
      <c r="AB23" s="52"/>
      <c r="AC23" s="52"/>
      <c r="AD23" s="52"/>
      <c r="AE23" s="52"/>
      <c r="AF23" s="52"/>
      <c r="AG23" s="53">
        <v>4.9000000000000004</v>
      </c>
      <c r="AH23" s="54"/>
      <c r="AI23" s="54"/>
      <c r="AJ23" s="55"/>
      <c r="AK23" s="51">
        <v>2470867988</v>
      </c>
      <c r="AL23" s="52"/>
      <c r="AM23" s="52"/>
      <c r="AN23" s="52"/>
      <c r="AO23" s="52"/>
      <c r="AP23" s="52"/>
      <c r="AQ23" s="52"/>
      <c r="AR23" s="52"/>
      <c r="AS23" s="53">
        <v>3.6</v>
      </c>
      <c r="AT23" s="54"/>
      <c r="AU23" s="54"/>
      <c r="AV23" s="55"/>
      <c r="AW23" s="51">
        <v>2573054330</v>
      </c>
      <c r="AX23" s="52"/>
      <c r="AY23" s="52"/>
      <c r="AZ23" s="52"/>
      <c r="BA23" s="52"/>
      <c r="BB23" s="52"/>
      <c r="BC23" s="52"/>
      <c r="BD23" s="52"/>
      <c r="BE23" s="53">
        <v>4.0999999999999996</v>
      </c>
      <c r="BF23" s="54"/>
      <c r="BG23" s="54"/>
      <c r="BH23" s="55"/>
      <c r="BI23" s="51">
        <v>2623108829</v>
      </c>
      <c r="BJ23" s="52"/>
      <c r="BK23" s="52"/>
      <c r="BL23" s="52"/>
      <c r="BM23" s="52"/>
      <c r="BN23" s="52"/>
      <c r="BO23" s="52"/>
      <c r="BP23" s="52"/>
      <c r="BQ23" s="53">
        <f>ROUND((BI23/AW23-1)*100,1)</f>
        <v>1.9</v>
      </c>
      <c r="BR23" s="54"/>
      <c r="BS23" s="54"/>
      <c r="BT23" s="55"/>
    </row>
    <row r="24" spans="1:72" s="17" customFormat="1" ht="14.45" customHeight="1">
      <c r="A24" s="48"/>
      <c r="B24" s="49" t="s">
        <v>14</v>
      </c>
      <c r="C24" s="49"/>
      <c r="D24" s="49"/>
      <c r="E24" s="49"/>
      <c r="F24" s="49"/>
      <c r="G24" s="49"/>
      <c r="H24" s="49"/>
      <c r="I24" s="49"/>
      <c r="J24" s="49"/>
      <c r="K24" s="49"/>
      <c r="L24" s="50"/>
      <c r="M24" s="51">
        <v>1834006095</v>
      </c>
      <c r="N24" s="52"/>
      <c r="O24" s="52"/>
      <c r="P24" s="52"/>
      <c r="Q24" s="52"/>
      <c r="R24" s="52"/>
      <c r="S24" s="52"/>
      <c r="T24" s="52"/>
      <c r="U24" s="53">
        <v>-1.3</v>
      </c>
      <c r="V24" s="54"/>
      <c r="W24" s="54"/>
      <c r="X24" s="55"/>
      <c r="Y24" s="51">
        <v>1688062970</v>
      </c>
      <c r="Z24" s="52"/>
      <c r="AA24" s="52"/>
      <c r="AB24" s="52"/>
      <c r="AC24" s="52"/>
      <c r="AD24" s="52"/>
      <c r="AE24" s="52"/>
      <c r="AF24" s="52"/>
      <c r="AG24" s="53">
        <v>-8</v>
      </c>
      <c r="AH24" s="54"/>
      <c r="AI24" s="54"/>
      <c r="AJ24" s="55"/>
      <c r="AK24" s="51" t="s">
        <v>15</v>
      </c>
      <c r="AL24" s="52"/>
      <c r="AM24" s="52"/>
      <c r="AN24" s="52"/>
      <c r="AO24" s="52"/>
      <c r="AP24" s="52"/>
      <c r="AQ24" s="52"/>
      <c r="AR24" s="52"/>
      <c r="AS24" s="53" t="s">
        <v>16</v>
      </c>
      <c r="AT24" s="54"/>
      <c r="AU24" s="54"/>
      <c r="AV24" s="55"/>
      <c r="AW24" s="51" t="s">
        <v>15</v>
      </c>
      <c r="AX24" s="52"/>
      <c r="AY24" s="52"/>
      <c r="AZ24" s="52"/>
      <c r="BA24" s="52"/>
      <c r="BB24" s="52"/>
      <c r="BC24" s="52"/>
      <c r="BD24" s="52"/>
      <c r="BE24" s="53" t="s">
        <v>17</v>
      </c>
      <c r="BF24" s="54"/>
      <c r="BG24" s="54"/>
      <c r="BH24" s="55"/>
      <c r="BI24" s="51"/>
      <c r="BJ24" s="52"/>
      <c r="BK24" s="52"/>
      <c r="BL24" s="52"/>
      <c r="BM24" s="52"/>
      <c r="BN24" s="52"/>
      <c r="BO24" s="52"/>
      <c r="BP24" s="52"/>
      <c r="BQ24" s="53" t="s">
        <v>18</v>
      </c>
      <c r="BR24" s="54"/>
      <c r="BS24" s="54"/>
      <c r="BT24" s="55"/>
    </row>
    <row r="25" spans="1:72" s="17" customFormat="1" ht="14.45" customHeight="1">
      <c r="A25" s="48"/>
      <c r="B25" s="49" t="s">
        <v>19</v>
      </c>
      <c r="C25" s="49"/>
      <c r="D25" s="49"/>
      <c r="E25" s="49"/>
      <c r="F25" s="49"/>
      <c r="G25" s="49"/>
      <c r="H25" s="49"/>
      <c r="I25" s="49"/>
      <c r="J25" s="49"/>
      <c r="K25" s="49"/>
      <c r="L25" s="50"/>
      <c r="M25" s="51">
        <v>1258005393</v>
      </c>
      <c r="N25" s="52"/>
      <c r="O25" s="52"/>
      <c r="P25" s="52"/>
      <c r="Q25" s="52"/>
      <c r="R25" s="52"/>
      <c r="S25" s="52"/>
      <c r="T25" s="52"/>
      <c r="U25" s="53">
        <v>-4.9000000000000004</v>
      </c>
      <c r="V25" s="54"/>
      <c r="W25" s="54"/>
      <c r="X25" s="55"/>
      <c r="Y25" s="51">
        <v>1155688807</v>
      </c>
      <c r="Z25" s="52"/>
      <c r="AA25" s="52"/>
      <c r="AB25" s="52"/>
      <c r="AC25" s="52"/>
      <c r="AD25" s="52"/>
      <c r="AE25" s="52"/>
      <c r="AF25" s="52"/>
      <c r="AG25" s="53">
        <v>-8.1</v>
      </c>
      <c r="AH25" s="54"/>
      <c r="AI25" s="54"/>
      <c r="AJ25" s="55"/>
      <c r="AK25" s="51">
        <v>1240121289</v>
      </c>
      <c r="AL25" s="52"/>
      <c r="AM25" s="52"/>
      <c r="AN25" s="52"/>
      <c r="AO25" s="52"/>
      <c r="AP25" s="52"/>
      <c r="AQ25" s="52"/>
      <c r="AR25" s="52"/>
      <c r="AS25" s="53">
        <v>7.3</v>
      </c>
      <c r="AT25" s="54"/>
      <c r="AU25" s="54"/>
      <c r="AV25" s="55"/>
      <c r="AW25" s="51">
        <v>1286975650</v>
      </c>
      <c r="AX25" s="52"/>
      <c r="AY25" s="52"/>
      <c r="AZ25" s="52"/>
      <c r="BA25" s="52"/>
      <c r="BB25" s="52"/>
      <c r="BC25" s="52"/>
      <c r="BD25" s="52"/>
      <c r="BE25" s="53">
        <v>3.8</v>
      </c>
      <c r="BF25" s="54"/>
      <c r="BG25" s="54"/>
      <c r="BH25" s="55"/>
      <c r="BI25" s="51">
        <v>1196203584</v>
      </c>
      <c r="BJ25" s="52"/>
      <c r="BK25" s="52"/>
      <c r="BL25" s="52"/>
      <c r="BM25" s="52"/>
      <c r="BN25" s="52"/>
      <c r="BO25" s="52"/>
      <c r="BP25" s="52"/>
      <c r="BQ25" s="53">
        <f>ROUND((BI25/AW25-1)*100,1)</f>
        <v>-7.1</v>
      </c>
      <c r="BR25" s="54"/>
      <c r="BS25" s="54"/>
      <c r="BT25" s="55"/>
    </row>
    <row r="26" spans="1:72" s="17" customFormat="1" ht="14.45" customHeight="1">
      <c r="A26" s="57"/>
      <c r="B26" s="58" t="s">
        <v>20</v>
      </c>
      <c r="C26" s="58"/>
      <c r="D26" s="58"/>
      <c r="E26" s="58"/>
      <c r="F26" s="58"/>
      <c r="G26" s="58"/>
      <c r="H26" s="58"/>
      <c r="I26" s="58"/>
      <c r="J26" s="58"/>
      <c r="K26" s="58"/>
      <c r="L26" s="59"/>
      <c r="M26" s="60" t="s">
        <v>15</v>
      </c>
      <c r="N26" s="61"/>
      <c r="O26" s="61"/>
      <c r="P26" s="61"/>
      <c r="Q26" s="61"/>
      <c r="R26" s="61"/>
      <c r="S26" s="61"/>
      <c r="T26" s="61"/>
      <c r="U26" s="62" t="s">
        <v>17</v>
      </c>
      <c r="V26" s="63"/>
      <c r="W26" s="63"/>
      <c r="X26" s="64"/>
      <c r="Y26" s="60" t="s">
        <v>17</v>
      </c>
      <c r="Z26" s="61"/>
      <c r="AA26" s="61"/>
      <c r="AB26" s="61"/>
      <c r="AC26" s="61"/>
      <c r="AD26" s="61"/>
      <c r="AE26" s="61"/>
      <c r="AF26" s="61"/>
      <c r="AG26" s="62" t="s">
        <v>15</v>
      </c>
      <c r="AH26" s="63"/>
      <c r="AI26" s="63"/>
      <c r="AJ26" s="64"/>
      <c r="AK26" s="60">
        <v>2611765687</v>
      </c>
      <c r="AL26" s="61"/>
      <c r="AM26" s="61"/>
      <c r="AN26" s="61"/>
      <c r="AO26" s="61"/>
      <c r="AP26" s="61"/>
      <c r="AQ26" s="61"/>
      <c r="AR26" s="61"/>
      <c r="AS26" s="62" t="s">
        <v>21</v>
      </c>
      <c r="AT26" s="63"/>
      <c r="AU26" s="63"/>
      <c r="AV26" s="64"/>
      <c r="AW26" s="60">
        <v>2467045199</v>
      </c>
      <c r="AX26" s="61"/>
      <c r="AY26" s="61"/>
      <c r="AZ26" s="61"/>
      <c r="BA26" s="61"/>
      <c r="BB26" s="61"/>
      <c r="BC26" s="61"/>
      <c r="BD26" s="61"/>
      <c r="BE26" s="62">
        <v>-5.5</v>
      </c>
      <c r="BF26" s="63"/>
      <c r="BG26" s="63"/>
      <c r="BH26" s="64"/>
      <c r="BI26" s="60">
        <v>2307841460</v>
      </c>
      <c r="BJ26" s="61"/>
      <c r="BK26" s="61"/>
      <c r="BL26" s="61"/>
      <c r="BM26" s="61"/>
      <c r="BN26" s="61"/>
      <c r="BO26" s="61"/>
      <c r="BP26" s="61"/>
      <c r="BQ26" s="62">
        <f>ROUND((BI26/AW26-1)*100,1)</f>
        <v>-6.5</v>
      </c>
      <c r="BR26" s="63"/>
      <c r="BS26" s="63"/>
      <c r="BT26" s="64"/>
    </row>
    <row r="27" spans="1:72" s="17" customFormat="1" ht="12" customHeight="1">
      <c r="A27" s="81" t="s">
        <v>24</v>
      </c>
      <c r="B27" s="81"/>
      <c r="C27" s="81"/>
      <c r="D27" s="81"/>
      <c r="E27" s="81"/>
      <c r="F27" s="81"/>
      <c r="G27" s="81"/>
      <c r="H27" s="81"/>
      <c r="I27" s="81"/>
      <c r="J27" s="81"/>
      <c r="K27" s="81"/>
      <c r="L27" s="81"/>
      <c r="M27" s="81"/>
      <c r="N27" s="81"/>
      <c r="O27" s="81"/>
    </row>
    <row r="28" spans="1:72" s="17" customFormat="1" ht="9.9499999999999993" customHeight="1">
      <c r="A28" s="82"/>
    </row>
    <row r="29" spans="1:72" s="11" customFormat="1" ht="11.25">
      <c r="A29" s="8"/>
      <c r="B29" s="9"/>
      <c r="C29" s="9"/>
      <c r="D29" s="9"/>
      <c r="E29" s="9"/>
      <c r="F29" s="9"/>
      <c r="G29" s="9"/>
      <c r="H29" s="9"/>
      <c r="I29" s="9"/>
      <c r="J29" s="9"/>
      <c r="AJ29" s="12" t="s">
        <v>25</v>
      </c>
      <c r="AK29" s="13" t="s">
        <v>26</v>
      </c>
    </row>
    <row r="30" spans="1:72" s="17" customFormat="1" ht="11.45" customHeight="1" thickBot="1">
      <c r="A30" s="66"/>
      <c r="B30" s="66"/>
      <c r="C30" s="66"/>
      <c r="D30" s="66"/>
      <c r="E30" s="66"/>
      <c r="F30" s="66"/>
      <c r="G30" s="66"/>
      <c r="H30" s="66"/>
      <c r="I30" s="66"/>
      <c r="J30" s="83"/>
      <c r="BO30" s="19" t="s">
        <v>27</v>
      </c>
      <c r="BP30" s="19"/>
      <c r="BQ30" s="19"/>
      <c r="BR30" s="19"/>
      <c r="BS30" s="19"/>
      <c r="BT30" s="19"/>
    </row>
    <row r="31" spans="1:72" s="17" customFormat="1" ht="14.1" customHeight="1">
      <c r="A31" s="67" t="s">
        <v>28</v>
      </c>
      <c r="B31" s="68"/>
      <c r="C31" s="68"/>
      <c r="D31" s="68"/>
      <c r="E31" s="68"/>
      <c r="F31" s="68"/>
      <c r="G31" s="68"/>
      <c r="H31" s="68"/>
      <c r="I31" s="68"/>
      <c r="J31" s="84"/>
      <c r="K31" s="85" t="s">
        <v>29</v>
      </c>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7"/>
      <c r="AS31" s="85" t="s">
        <v>30</v>
      </c>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7"/>
    </row>
    <row r="32" spans="1:72" s="17" customFormat="1" ht="13.5" customHeight="1">
      <c r="A32" s="67"/>
      <c r="B32" s="68"/>
      <c r="C32" s="68"/>
      <c r="D32" s="68"/>
      <c r="E32" s="68"/>
      <c r="F32" s="68"/>
      <c r="G32" s="68"/>
      <c r="H32" s="68"/>
      <c r="I32" s="68"/>
      <c r="J32" s="84"/>
      <c r="K32" s="88" t="s">
        <v>31</v>
      </c>
      <c r="L32" s="89"/>
      <c r="M32" s="89"/>
      <c r="N32" s="89"/>
      <c r="O32" s="89"/>
      <c r="P32" s="89"/>
      <c r="Q32" s="90" t="s">
        <v>32</v>
      </c>
      <c r="R32" s="91"/>
      <c r="S32" s="91"/>
      <c r="T32" s="91"/>
      <c r="U32" s="91"/>
      <c r="V32" s="92"/>
      <c r="W32" s="89" t="s">
        <v>33</v>
      </c>
      <c r="X32" s="89"/>
      <c r="Y32" s="89"/>
      <c r="Z32" s="89"/>
      <c r="AA32" s="89"/>
      <c r="AB32" s="89"/>
      <c r="AC32" s="93" t="s">
        <v>34</v>
      </c>
      <c r="AD32" s="94"/>
      <c r="AE32" s="94"/>
      <c r="AF32" s="94"/>
      <c r="AG32" s="94"/>
      <c r="AH32" s="94"/>
      <c r="AI32" s="94"/>
      <c r="AJ32" s="95"/>
      <c r="AK32" s="96" t="s">
        <v>35</v>
      </c>
      <c r="AL32" s="94"/>
      <c r="AM32" s="94"/>
      <c r="AN32" s="94"/>
      <c r="AO32" s="94"/>
      <c r="AP32" s="94"/>
      <c r="AQ32" s="94"/>
      <c r="AR32" s="97"/>
      <c r="AS32" s="98" t="s">
        <v>36</v>
      </c>
      <c r="AT32" s="99"/>
      <c r="AU32" s="99"/>
      <c r="AV32" s="99"/>
      <c r="AW32" s="99"/>
      <c r="AX32" s="99"/>
      <c r="AY32" s="99"/>
      <c r="AZ32" s="93" t="s">
        <v>37</v>
      </c>
      <c r="BA32" s="94"/>
      <c r="BB32" s="94"/>
      <c r="BC32" s="94"/>
      <c r="BD32" s="94"/>
      <c r="BE32" s="94"/>
      <c r="BF32" s="100"/>
      <c r="BG32" s="99" t="s">
        <v>38</v>
      </c>
      <c r="BH32" s="99"/>
      <c r="BI32" s="99"/>
      <c r="BJ32" s="99"/>
      <c r="BK32" s="99"/>
      <c r="BL32" s="99"/>
      <c r="BM32" s="99"/>
      <c r="BN32" s="93" t="s">
        <v>39</v>
      </c>
      <c r="BO32" s="94"/>
      <c r="BP32" s="94"/>
      <c r="BQ32" s="94"/>
      <c r="BR32" s="94"/>
      <c r="BS32" s="94"/>
      <c r="BT32" s="97"/>
    </row>
    <row r="33" spans="1:72" s="17" customFormat="1" ht="13.5" customHeight="1">
      <c r="A33" s="25"/>
      <c r="B33" s="26"/>
      <c r="C33" s="26"/>
      <c r="D33" s="26"/>
      <c r="E33" s="26"/>
      <c r="F33" s="26"/>
      <c r="G33" s="26"/>
      <c r="H33" s="26"/>
      <c r="I33" s="26"/>
      <c r="J33" s="27"/>
      <c r="K33" s="101" t="s">
        <v>40</v>
      </c>
      <c r="L33" s="102"/>
      <c r="M33" s="102"/>
      <c r="N33" s="102"/>
      <c r="O33" s="102"/>
      <c r="P33" s="102"/>
      <c r="Q33" s="103" t="s">
        <v>41</v>
      </c>
      <c r="R33" s="102"/>
      <c r="S33" s="102"/>
      <c r="T33" s="102"/>
      <c r="U33" s="102"/>
      <c r="V33" s="104"/>
      <c r="W33" s="102" t="s">
        <v>42</v>
      </c>
      <c r="X33" s="102"/>
      <c r="Y33" s="102"/>
      <c r="Z33" s="102"/>
      <c r="AA33" s="102"/>
      <c r="AB33" s="102"/>
      <c r="AC33" s="105" t="s">
        <v>43</v>
      </c>
      <c r="AD33" s="106"/>
      <c r="AE33" s="106"/>
      <c r="AF33" s="106"/>
      <c r="AG33" s="106"/>
      <c r="AH33" s="106"/>
      <c r="AI33" s="106"/>
      <c r="AJ33" s="107"/>
      <c r="AK33" s="108"/>
      <c r="AL33" s="102"/>
      <c r="AM33" s="102"/>
      <c r="AN33" s="102"/>
      <c r="AO33" s="102"/>
      <c r="AP33" s="102"/>
      <c r="AQ33" s="102"/>
      <c r="AR33" s="109"/>
      <c r="AS33" s="101"/>
      <c r="AT33" s="102"/>
      <c r="AU33" s="102"/>
      <c r="AV33" s="102"/>
      <c r="AW33" s="102"/>
      <c r="AX33" s="102"/>
      <c r="AY33" s="102"/>
      <c r="AZ33" s="103"/>
      <c r="BA33" s="102"/>
      <c r="BB33" s="102"/>
      <c r="BC33" s="102"/>
      <c r="BD33" s="102"/>
      <c r="BE33" s="102"/>
      <c r="BF33" s="104"/>
      <c r="BG33" s="102"/>
      <c r="BH33" s="102"/>
      <c r="BI33" s="102"/>
      <c r="BJ33" s="102"/>
      <c r="BK33" s="102"/>
      <c r="BL33" s="102"/>
      <c r="BM33" s="102"/>
      <c r="BN33" s="103"/>
      <c r="BO33" s="102"/>
      <c r="BP33" s="102"/>
      <c r="BQ33" s="102"/>
      <c r="BR33" s="102"/>
      <c r="BS33" s="102"/>
      <c r="BT33" s="109"/>
    </row>
    <row r="34" spans="1:72" s="17" customFormat="1" ht="14.25" customHeight="1">
      <c r="A34" s="67" t="s">
        <v>7</v>
      </c>
      <c r="B34" s="68"/>
      <c r="C34" s="68"/>
      <c r="D34" s="68"/>
      <c r="E34" s="68"/>
      <c r="F34" s="68"/>
      <c r="G34" s="68"/>
      <c r="H34" s="68"/>
      <c r="I34" s="68"/>
      <c r="J34" s="84"/>
      <c r="K34" s="110">
        <v>7402367</v>
      </c>
      <c r="L34" s="111"/>
      <c r="M34" s="111"/>
      <c r="N34" s="111"/>
      <c r="O34" s="111"/>
      <c r="P34" s="111"/>
      <c r="Q34" s="112">
        <v>5867234</v>
      </c>
      <c r="R34" s="111"/>
      <c r="S34" s="111"/>
      <c r="T34" s="111"/>
      <c r="U34" s="111"/>
      <c r="V34" s="113"/>
      <c r="W34" s="114">
        <v>0.79300000000000004</v>
      </c>
      <c r="X34" s="114"/>
      <c r="Y34" s="114"/>
      <c r="Z34" s="114"/>
      <c r="AA34" s="114"/>
      <c r="AB34" s="114"/>
      <c r="AC34" s="115" t="s">
        <v>44</v>
      </c>
      <c r="AD34" s="52"/>
      <c r="AE34" s="52"/>
      <c r="AF34" s="52"/>
      <c r="AG34" s="52"/>
      <c r="AH34" s="52"/>
      <c r="AI34" s="52"/>
      <c r="AJ34" s="116"/>
      <c r="AK34" s="117">
        <v>1535133</v>
      </c>
      <c r="AL34" s="52"/>
      <c r="AM34" s="52"/>
      <c r="AN34" s="52"/>
      <c r="AO34" s="52"/>
      <c r="AP34" s="52"/>
      <c r="AQ34" s="52"/>
      <c r="AR34" s="118"/>
      <c r="AS34" s="51" t="s">
        <v>18</v>
      </c>
      <c r="AT34" s="52"/>
      <c r="AU34" s="52"/>
      <c r="AV34" s="52"/>
      <c r="AW34" s="52"/>
      <c r="AX34" s="52"/>
      <c r="AY34" s="52"/>
      <c r="AZ34" s="115" t="s">
        <v>18</v>
      </c>
      <c r="BA34" s="52"/>
      <c r="BB34" s="52"/>
      <c r="BC34" s="52"/>
      <c r="BD34" s="52"/>
      <c r="BE34" s="52"/>
      <c r="BF34" s="119"/>
      <c r="BG34" s="120">
        <v>6.7</v>
      </c>
      <c r="BH34" s="120"/>
      <c r="BI34" s="120"/>
      <c r="BJ34" s="120"/>
      <c r="BK34" s="120"/>
      <c r="BL34" s="120"/>
      <c r="BM34" s="120"/>
      <c r="BN34" s="121">
        <v>16.399999999999999</v>
      </c>
      <c r="BO34" s="120"/>
      <c r="BP34" s="120"/>
      <c r="BQ34" s="120"/>
      <c r="BR34" s="120"/>
      <c r="BS34" s="120"/>
      <c r="BT34" s="122"/>
    </row>
    <row r="35" spans="1:72" s="17" customFormat="1" ht="14.25" customHeight="1">
      <c r="A35" s="67">
        <v>26</v>
      </c>
      <c r="B35" s="68"/>
      <c r="C35" s="68"/>
      <c r="D35" s="68"/>
      <c r="E35" s="68"/>
      <c r="F35" s="68"/>
      <c r="G35" s="68"/>
      <c r="H35" s="68"/>
      <c r="I35" s="68"/>
      <c r="J35" s="84"/>
      <c r="K35" s="110">
        <v>7494087</v>
      </c>
      <c r="L35" s="111"/>
      <c r="M35" s="111"/>
      <c r="N35" s="111"/>
      <c r="O35" s="111"/>
      <c r="P35" s="111"/>
      <c r="Q35" s="112">
        <v>6044175</v>
      </c>
      <c r="R35" s="111"/>
      <c r="S35" s="111"/>
      <c r="T35" s="111"/>
      <c r="U35" s="111"/>
      <c r="V35" s="113"/>
      <c r="W35" s="114">
        <v>0.80700000000000005</v>
      </c>
      <c r="X35" s="114"/>
      <c r="Y35" s="114"/>
      <c r="Z35" s="114"/>
      <c r="AA35" s="114"/>
      <c r="AB35" s="114"/>
      <c r="AC35" s="115" t="s">
        <v>45</v>
      </c>
      <c r="AD35" s="52"/>
      <c r="AE35" s="52"/>
      <c r="AF35" s="52"/>
      <c r="AG35" s="52"/>
      <c r="AH35" s="52"/>
      <c r="AI35" s="52"/>
      <c r="AJ35" s="116"/>
      <c r="AK35" s="117">
        <v>1454518</v>
      </c>
      <c r="AL35" s="52"/>
      <c r="AM35" s="52"/>
      <c r="AN35" s="52"/>
      <c r="AO35" s="52"/>
      <c r="AP35" s="52"/>
      <c r="AQ35" s="52"/>
      <c r="AR35" s="118"/>
      <c r="AS35" s="52" t="s">
        <v>18</v>
      </c>
      <c r="AT35" s="52"/>
      <c r="AU35" s="52"/>
      <c r="AV35" s="52"/>
      <c r="AW35" s="52"/>
      <c r="AX35" s="52"/>
      <c r="AY35" s="52"/>
      <c r="AZ35" s="115" t="s">
        <v>18</v>
      </c>
      <c r="BA35" s="52"/>
      <c r="BB35" s="52"/>
      <c r="BC35" s="52"/>
      <c r="BD35" s="52"/>
      <c r="BE35" s="52"/>
      <c r="BF35" s="119"/>
      <c r="BG35" s="120">
        <v>5.9</v>
      </c>
      <c r="BH35" s="120"/>
      <c r="BI35" s="120"/>
      <c r="BJ35" s="120"/>
      <c r="BK35" s="120"/>
      <c r="BL35" s="120"/>
      <c r="BM35" s="120"/>
      <c r="BN35" s="121">
        <v>25.8</v>
      </c>
      <c r="BO35" s="120"/>
      <c r="BP35" s="120"/>
      <c r="BQ35" s="120"/>
      <c r="BR35" s="120"/>
      <c r="BS35" s="120"/>
      <c r="BT35" s="122"/>
    </row>
    <row r="36" spans="1:72" s="17" customFormat="1" ht="14.25" customHeight="1">
      <c r="A36" s="67">
        <v>27</v>
      </c>
      <c r="B36" s="68"/>
      <c r="C36" s="68"/>
      <c r="D36" s="68"/>
      <c r="E36" s="68"/>
      <c r="F36" s="68"/>
      <c r="G36" s="68"/>
      <c r="H36" s="68"/>
      <c r="I36" s="68"/>
      <c r="J36" s="84"/>
      <c r="K36" s="110">
        <v>7906883</v>
      </c>
      <c r="L36" s="111"/>
      <c r="M36" s="111"/>
      <c r="N36" s="111"/>
      <c r="O36" s="111"/>
      <c r="P36" s="111"/>
      <c r="Q36" s="112">
        <v>6452860</v>
      </c>
      <c r="R36" s="111"/>
      <c r="S36" s="111"/>
      <c r="T36" s="111"/>
      <c r="U36" s="111"/>
      <c r="V36" s="113"/>
      <c r="W36" s="114">
        <v>0.81599999999999995</v>
      </c>
      <c r="X36" s="114"/>
      <c r="Y36" s="114"/>
      <c r="Z36" s="114"/>
      <c r="AA36" s="114"/>
      <c r="AB36" s="114"/>
      <c r="AC36" s="123" t="s">
        <v>46</v>
      </c>
      <c r="AD36" s="124"/>
      <c r="AE36" s="124"/>
      <c r="AF36" s="124"/>
      <c r="AG36" s="124"/>
      <c r="AH36" s="124"/>
      <c r="AI36" s="124"/>
      <c r="AJ36" s="125"/>
      <c r="AK36" s="117">
        <v>1454023</v>
      </c>
      <c r="AL36" s="52"/>
      <c r="AM36" s="52"/>
      <c r="AN36" s="52"/>
      <c r="AO36" s="52"/>
      <c r="AP36" s="52"/>
      <c r="AQ36" s="52"/>
      <c r="AR36" s="118"/>
      <c r="AS36" s="52" t="s">
        <v>18</v>
      </c>
      <c r="AT36" s="52"/>
      <c r="AU36" s="52"/>
      <c r="AV36" s="52"/>
      <c r="AW36" s="52"/>
      <c r="AX36" s="52"/>
      <c r="AY36" s="52"/>
      <c r="AZ36" s="115" t="s">
        <v>18</v>
      </c>
      <c r="BA36" s="52"/>
      <c r="BB36" s="52"/>
      <c r="BC36" s="52"/>
      <c r="BD36" s="52"/>
      <c r="BE36" s="52"/>
      <c r="BF36" s="119"/>
      <c r="BG36" s="120">
        <v>5.4</v>
      </c>
      <c r="BH36" s="120"/>
      <c r="BI36" s="120"/>
      <c r="BJ36" s="120"/>
      <c r="BK36" s="120"/>
      <c r="BL36" s="120"/>
      <c r="BM36" s="120"/>
      <c r="BN36" s="121">
        <v>16</v>
      </c>
      <c r="BO36" s="120"/>
      <c r="BP36" s="120"/>
      <c r="BQ36" s="120"/>
      <c r="BR36" s="120"/>
      <c r="BS36" s="120"/>
      <c r="BT36" s="122"/>
    </row>
    <row r="37" spans="1:72" s="17" customFormat="1" ht="14.25" customHeight="1">
      <c r="A37" s="67">
        <v>28</v>
      </c>
      <c r="B37" s="68"/>
      <c r="C37" s="68"/>
      <c r="D37" s="68"/>
      <c r="E37" s="68"/>
      <c r="F37" s="68"/>
      <c r="G37" s="68"/>
      <c r="H37" s="68"/>
      <c r="I37" s="68"/>
      <c r="J37" s="84"/>
      <c r="K37" s="110">
        <v>8027227</v>
      </c>
      <c r="L37" s="111"/>
      <c r="M37" s="111"/>
      <c r="N37" s="111"/>
      <c r="O37" s="111"/>
      <c r="P37" s="111"/>
      <c r="Q37" s="112">
        <v>6655059</v>
      </c>
      <c r="R37" s="111"/>
      <c r="S37" s="111"/>
      <c r="T37" s="111"/>
      <c r="U37" s="111"/>
      <c r="V37" s="113"/>
      <c r="W37" s="114">
        <v>0.82899999999999996</v>
      </c>
      <c r="X37" s="114"/>
      <c r="Y37" s="114"/>
      <c r="Z37" s="114"/>
      <c r="AA37" s="114"/>
      <c r="AB37" s="114"/>
      <c r="AC37" s="123" t="s">
        <v>47</v>
      </c>
      <c r="AD37" s="124"/>
      <c r="AE37" s="124"/>
      <c r="AF37" s="124"/>
      <c r="AG37" s="124"/>
      <c r="AH37" s="124"/>
      <c r="AI37" s="124"/>
      <c r="AJ37" s="125"/>
      <c r="AK37" s="117">
        <v>1370962</v>
      </c>
      <c r="AL37" s="52"/>
      <c r="AM37" s="52"/>
      <c r="AN37" s="52"/>
      <c r="AO37" s="52"/>
      <c r="AP37" s="52"/>
      <c r="AQ37" s="52"/>
      <c r="AR37" s="118"/>
      <c r="AS37" s="52" t="s">
        <v>18</v>
      </c>
      <c r="AT37" s="52"/>
      <c r="AU37" s="52"/>
      <c r="AV37" s="52"/>
      <c r="AW37" s="52"/>
      <c r="AX37" s="52"/>
      <c r="AY37" s="52"/>
      <c r="AZ37" s="115" t="s">
        <v>18</v>
      </c>
      <c r="BA37" s="52"/>
      <c r="BB37" s="52"/>
      <c r="BC37" s="52"/>
      <c r="BD37" s="52"/>
      <c r="BE37" s="52"/>
      <c r="BF37" s="119"/>
      <c r="BG37" s="120">
        <v>5.5</v>
      </c>
      <c r="BH37" s="120"/>
      <c r="BI37" s="120"/>
      <c r="BJ37" s="120"/>
      <c r="BK37" s="120"/>
      <c r="BL37" s="120"/>
      <c r="BM37" s="120"/>
      <c r="BN37" s="121">
        <v>19.399999999999999</v>
      </c>
      <c r="BO37" s="120"/>
      <c r="BP37" s="120"/>
      <c r="BQ37" s="120"/>
      <c r="BR37" s="120"/>
      <c r="BS37" s="120"/>
      <c r="BT37" s="122"/>
    </row>
    <row r="38" spans="1:72" s="17" customFormat="1" ht="14.25" customHeight="1">
      <c r="A38" s="25">
        <v>29</v>
      </c>
      <c r="B38" s="26"/>
      <c r="C38" s="26"/>
      <c r="D38" s="26"/>
      <c r="E38" s="26"/>
      <c r="F38" s="26"/>
      <c r="G38" s="26"/>
      <c r="H38" s="26"/>
      <c r="I38" s="26"/>
      <c r="J38" s="27"/>
      <c r="K38" s="126">
        <v>8071984</v>
      </c>
      <c r="L38" s="127"/>
      <c r="M38" s="127"/>
      <c r="N38" s="127"/>
      <c r="O38" s="127"/>
      <c r="P38" s="128"/>
      <c r="Q38" s="129">
        <v>6795819</v>
      </c>
      <c r="R38" s="127"/>
      <c r="S38" s="127"/>
      <c r="T38" s="127"/>
      <c r="U38" s="127"/>
      <c r="V38" s="128"/>
      <c r="W38" s="130">
        <v>0.84199999999999997</v>
      </c>
      <c r="X38" s="131"/>
      <c r="Y38" s="131"/>
      <c r="Z38" s="131"/>
      <c r="AA38" s="131"/>
      <c r="AB38" s="132"/>
      <c r="AC38" s="133" t="s">
        <v>48</v>
      </c>
      <c r="AD38" s="134"/>
      <c r="AE38" s="134"/>
      <c r="AF38" s="134"/>
      <c r="AG38" s="134"/>
      <c r="AH38" s="134"/>
      <c r="AI38" s="134"/>
      <c r="AJ38" s="135"/>
      <c r="AK38" s="136">
        <v>1269999</v>
      </c>
      <c r="AL38" s="61"/>
      <c r="AM38" s="61"/>
      <c r="AN38" s="61"/>
      <c r="AO38" s="61"/>
      <c r="AP38" s="61"/>
      <c r="AQ38" s="61"/>
      <c r="AR38" s="137"/>
      <c r="AS38" s="61" t="s">
        <v>18</v>
      </c>
      <c r="AT38" s="61"/>
      <c r="AU38" s="61"/>
      <c r="AV38" s="61"/>
      <c r="AW38" s="61"/>
      <c r="AX38" s="61"/>
      <c r="AY38" s="61"/>
      <c r="AZ38" s="138" t="s">
        <v>18</v>
      </c>
      <c r="BA38" s="61"/>
      <c r="BB38" s="61"/>
      <c r="BC38" s="61"/>
      <c r="BD38" s="61"/>
      <c r="BE38" s="61"/>
      <c r="BF38" s="139"/>
      <c r="BG38" s="140">
        <v>5.6</v>
      </c>
      <c r="BH38" s="140"/>
      <c r="BI38" s="140"/>
      <c r="BJ38" s="140"/>
      <c r="BK38" s="140"/>
      <c r="BL38" s="140"/>
      <c r="BM38" s="140"/>
      <c r="BN38" s="141">
        <v>33.700000000000003</v>
      </c>
      <c r="BO38" s="140"/>
      <c r="BP38" s="140"/>
      <c r="BQ38" s="140"/>
      <c r="BR38" s="140"/>
      <c r="BS38" s="140"/>
      <c r="BT38" s="142"/>
    </row>
    <row r="39" spans="1:72" s="17" customFormat="1" ht="12" customHeight="1">
      <c r="A39" s="81" t="s">
        <v>49</v>
      </c>
      <c r="B39" s="81"/>
      <c r="C39" s="81"/>
      <c r="D39" s="81"/>
      <c r="E39" s="81"/>
      <c r="F39" s="81"/>
      <c r="G39" s="81"/>
      <c r="H39" s="15"/>
      <c r="I39" s="15"/>
      <c r="J39" s="15"/>
    </row>
    <row r="40" spans="1:72" s="144" customFormat="1" ht="9.75" customHeight="1">
      <c r="A40" s="143" t="s">
        <v>50</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row>
    <row r="41" spans="1:72" s="144" customFormat="1" ht="9.75" customHeight="1">
      <c r="A41" s="143" t="s">
        <v>51</v>
      </c>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row>
    <row r="42" spans="1:72" s="144" customFormat="1" ht="9.75" customHeight="1">
      <c r="A42" s="143" t="s">
        <v>52</v>
      </c>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row>
    <row r="43" spans="1:72" ht="9" customHeight="1">
      <c r="A43" s="145"/>
      <c r="B43" s="146"/>
      <c r="C43" s="146"/>
      <c r="D43" s="146"/>
      <c r="E43" s="146"/>
      <c r="F43" s="146"/>
      <c r="G43" s="146"/>
      <c r="H43" s="146"/>
      <c r="I43" s="146"/>
      <c r="J43" s="146"/>
    </row>
    <row r="44" spans="1:72" ht="9" customHeight="1"/>
    <row r="45" spans="1:72" ht="9" customHeight="1"/>
    <row r="46" spans="1:72" ht="9" customHeight="1"/>
    <row r="47" spans="1:72" ht="9" customHeight="1"/>
    <row r="48" spans="1:72" ht="9" customHeight="1"/>
    <row r="49" ht="9" customHeight="1"/>
  </sheetData>
  <mergeCells count="283">
    <mergeCell ref="A41:AJ41"/>
    <mergeCell ref="A42:AJ42"/>
    <mergeCell ref="AS38:AY38"/>
    <mergeCell ref="AZ38:BF38"/>
    <mergeCell ref="BG38:BM38"/>
    <mergeCell ref="BN38:BT38"/>
    <mergeCell ref="A39:G39"/>
    <mergeCell ref="A40:AJ40"/>
    <mergeCell ref="AS37:AY37"/>
    <mergeCell ref="AZ37:BF37"/>
    <mergeCell ref="BG37:BM37"/>
    <mergeCell ref="BN37:BT37"/>
    <mergeCell ref="A38:J38"/>
    <mergeCell ref="K38:P38"/>
    <mergeCell ref="Q38:V38"/>
    <mergeCell ref="W38:AB38"/>
    <mergeCell ref="AC38:AJ38"/>
    <mergeCell ref="AK38:AR38"/>
    <mergeCell ref="AS36:AY36"/>
    <mergeCell ref="AZ36:BF36"/>
    <mergeCell ref="BG36:BM36"/>
    <mergeCell ref="BN36:BT36"/>
    <mergeCell ref="A37:J37"/>
    <mergeCell ref="K37:P37"/>
    <mergeCell ref="Q37:V37"/>
    <mergeCell ref="W37:AB37"/>
    <mergeCell ref="AC37:AJ37"/>
    <mergeCell ref="AK37:AR37"/>
    <mergeCell ref="AS35:AY35"/>
    <mergeCell ref="AZ35:BF35"/>
    <mergeCell ref="BG35:BM35"/>
    <mergeCell ref="BN35:BT35"/>
    <mergeCell ref="A36:J36"/>
    <mergeCell ref="K36:P36"/>
    <mergeCell ref="Q36:V36"/>
    <mergeCell ref="W36:AB36"/>
    <mergeCell ref="AC36:AJ36"/>
    <mergeCell ref="AK36:AR36"/>
    <mergeCell ref="AS34:AY34"/>
    <mergeCell ref="AZ34:BF34"/>
    <mergeCell ref="BG34:BM34"/>
    <mergeCell ref="BN34:BT34"/>
    <mergeCell ref="A35:J35"/>
    <mergeCell ref="K35:P35"/>
    <mergeCell ref="Q35:V35"/>
    <mergeCell ref="W35:AB35"/>
    <mergeCell ref="AC35:AJ35"/>
    <mergeCell ref="AK35:AR35"/>
    <mergeCell ref="A34:J34"/>
    <mergeCell ref="K34:P34"/>
    <mergeCell ref="Q34:V34"/>
    <mergeCell ref="W34:AB34"/>
    <mergeCell ref="AC34:AJ34"/>
    <mergeCell ref="AK34:AR34"/>
    <mergeCell ref="AS32:AY33"/>
    <mergeCell ref="AZ32:BF33"/>
    <mergeCell ref="BG32:BM33"/>
    <mergeCell ref="BN32:BT33"/>
    <mergeCell ref="K33:P33"/>
    <mergeCell ref="Q33:V33"/>
    <mergeCell ref="W33:AB33"/>
    <mergeCell ref="AC33:AJ33"/>
    <mergeCell ref="A27:O27"/>
    <mergeCell ref="BO30:BT30"/>
    <mergeCell ref="A31:J33"/>
    <mergeCell ref="K31:AR31"/>
    <mergeCell ref="AS31:BT31"/>
    <mergeCell ref="K32:P32"/>
    <mergeCell ref="Q32:V32"/>
    <mergeCell ref="W32:AB32"/>
    <mergeCell ref="AC32:AJ32"/>
    <mergeCell ref="AK32:AR33"/>
    <mergeCell ref="AK26:AR26"/>
    <mergeCell ref="AS26:AV26"/>
    <mergeCell ref="AW26:BD26"/>
    <mergeCell ref="BE26:BH26"/>
    <mergeCell ref="BI26:BP26"/>
    <mergeCell ref="BQ26:BT26"/>
    <mergeCell ref="AS25:AV25"/>
    <mergeCell ref="AW25:BD25"/>
    <mergeCell ref="BE25:BH25"/>
    <mergeCell ref="BI25:BP25"/>
    <mergeCell ref="BQ25:BT25"/>
    <mergeCell ref="B26:K26"/>
    <mergeCell ref="M26:T26"/>
    <mergeCell ref="U26:X26"/>
    <mergeCell ref="Y26:AF26"/>
    <mergeCell ref="AG26:AJ26"/>
    <mergeCell ref="B25:K25"/>
    <mergeCell ref="M25:T25"/>
    <mergeCell ref="U25:X25"/>
    <mergeCell ref="Y25:AF25"/>
    <mergeCell ref="AG25:AJ25"/>
    <mergeCell ref="AK25:AR25"/>
    <mergeCell ref="AK24:AR24"/>
    <mergeCell ref="AS24:AV24"/>
    <mergeCell ref="AW24:BD24"/>
    <mergeCell ref="BE24:BH24"/>
    <mergeCell ref="BI24:BP24"/>
    <mergeCell ref="BQ24:BT24"/>
    <mergeCell ref="AS23:AV23"/>
    <mergeCell ref="AW23:BD23"/>
    <mergeCell ref="BE23:BH23"/>
    <mergeCell ref="BI23:BP23"/>
    <mergeCell ref="BQ23:BT23"/>
    <mergeCell ref="B24:K24"/>
    <mergeCell ref="M24:T24"/>
    <mergeCell ref="U24:X24"/>
    <mergeCell ref="Y24:AF24"/>
    <mergeCell ref="AG24:AJ24"/>
    <mergeCell ref="B23:K23"/>
    <mergeCell ref="M23:T23"/>
    <mergeCell ref="U23:X23"/>
    <mergeCell ref="Y23:AF23"/>
    <mergeCell ref="AG23:AJ23"/>
    <mergeCell ref="AK23:AR23"/>
    <mergeCell ref="AK22:AR22"/>
    <mergeCell ref="AS22:AV22"/>
    <mergeCell ref="AW22:BD22"/>
    <mergeCell ref="BE22:BH22"/>
    <mergeCell ref="BI22:BP22"/>
    <mergeCell ref="BQ22:BT22"/>
    <mergeCell ref="AS21:AV21"/>
    <mergeCell ref="AW21:BD21"/>
    <mergeCell ref="BE21:BH21"/>
    <mergeCell ref="BI21:BP21"/>
    <mergeCell ref="BQ21:BT21"/>
    <mergeCell ref="B22:K22"/>
    <mergeCell ref="M22:T22"/>
    <mergeCell ref="U22:X22"/>
    <mergeCell ref="Y22:AF22"/>
    <mergeCell ref="AG22:AJ22"/>
    <mergeCell ref="B21:K21"/>
    <mergeCell ref="M21:T21"/>
    <mergeCell ref="U21:X21"/>
    <mergeCell ref="Y21:AF21"/>
    <mergeCell ref="AG21:AJ21"/>
    <mergeCell ref="AK21:AR21"/>
    <mergeCell ref="AK20:AR20"/>
    <mergeCell ref="AS20:AV20"/>
    <mergeCell ref="AW20:BD20"/>
    <mergeCell ref="BE20:BH20"/>
    <mergeCell ref="BI20:BP20"/>
    <mergeCell ref="BQ20:BT20"/>
    <mergeCell ref="AS19:AV19"/>
    <mergeCell ref="AW19:BD19"/>
    <mergeCell ref="BE19:BH19"/>
    <mergeCell ref="BI19:BP19"/>
    <mergeCell ref="BQ19:BT19"/>
    <mergeCell ref="B20:K20"/>
    <mergeCell ref="M20:T20"/>
    <mergeCell ref="U20:X20"/>
    <mergeCell ref="Y20:AF20"/>
    <mergeCell ref="AG20:AJ20"/>
    <mergeCell ref="B19:K19"/>
    <mergeCell ref="M19:T19"/>
    <mergeCell ref="U19:X19"/>
    <mergeCell ref="Y19:AF19"/>
    <mergeCell ref="AG19:AJ19"/>
    <mergeCell ref="AK19:AR19"/>
    <mergeCell ref="AK17:AR18"/>
    <mergeCell ref="AS17:AV17"/>
    <mergeCell ref="AW17:BD18"/>
    <mergeCell ref="BE17:BH17"/>
    <mergeCell ref="BI17:BP18"/>
    <mergeCell ref="BQ17:BT17"/>
    <mergeCell ref="AS18:AV18"/>
    <mergeCell ref="BE18:BH18"/>
    <mergeCell ref="BQ18:BT18"/>
    <mergeCell ref="A16:G16"/>
    <mergeCell ref="A17:L18"/>
    <mergeCell ref="M17:T18"/>
    <mergeCell ref="U17:X17"/>
    <mergeCell ref="Y17:AF18"/>
    <mergeCell ref="AG17:AJ17"/>
    <mergeCell ref="U18:X18"/>
    <mergeCell ref="AG18:AJ18"/>
    <mergeCell ref="AK15:AR15"/>
    <mergeCell ref="AS15:AV15"/>
    <mergeCell ref="AW15:BD15"/>
    <mergeCell ref="BE15:BH15"/>
    <mergeCell ref="BI15:BP15"/>
    <mergeCell ref="BQ15:BT15"/>
    <mergeCell ref="AS14:AV14"/>
    <mergeCell ref="AW14:BD14"/>
    <mergeCell ref="BE14:BH14"/>
    <mergeCell ref="BI14:BP14"/>
    <mergeCell ref="BQ14:BT14"/>
    <mergeCell ref="B15:K15"/>
    <mergeCell ref="M15:T15"/>
    <mergeCell ref="U15:X15"/>
    <mergeCell ref="Y15:AF15"/>
    <mergeCell ref="AG15:AJ15"/>
    <mergeCell ref="B14:K14"/>
    <mergeCell ref="M14:T14"/>
    <mergeCell ref="U14:X14"/>
    <mergeCell ref="Y14:AF14"/>
    <mergeCell ref="AG14:AJ14"/>
    <mergeCell ref="AK14:AR14"/>
    <mergeCell ref="AK13:AR13"/>
    <mergeCell ref="AS13:AV13"/>
    <mergeCell ref="AW13:BD13"/>
    <mergeCell ref="BE13:BH13"/>
    <mergeCell ref="BI13:BP13"/>
    <mergeCell ref="BQ13:BT13"/>
    <mergeCell ref="AS12:AV12"/>
    <mergeCell ref="AW12:BD12"/>
    <mergeCell ref="BE12:BH12"/>
    <mergeCell ref="BI12:BP12"/>
    <mergeCell ref="BQ12:BT12"/>
    <mergeCell ref="B13:K13"/>
    <mergeCell ref="M13:T13"/>
    <mergeCell ref="U13:X13"/>
    <mergeCell ref="Y13:AF13"/>
    <mergeCell ref="AG13:AJ13"/>
    <mergeCell ref="B12:K12"/>
    <mergeCell ref="M12:T12"/>
    <mergeCell ref="U12:X12"/>
    <mergeCell ref="Y12:AF12"/>
    <mergeCell ref="AG12:AJ12"/>
    <mergeCell ref="AK12:AR12"/>
    <mergeCell ref="AK11:AR11"/>
    <mergeCell ref="AS11:AV11"/>
    <mergeCell ref="AW11:BD11"/>
    <mergeCell ref="BE11:BH11"/>
    <mergeCell ref="BI11:BP11"/>
    <mergeCell ref="BQ11:BT11"/>
    <mergeCell ref="AS10:AV10"/>
    <mergeCell ref="AW10:BD10"/>
    <mergeCell ref="BE10:BH10"/>
    <mergeCell ref="BI10:BP10"/>
    <mergeCell ref="BQ10:BT10"/>
    <mergeCell ref="B11:K11"/>
    <mergeCell ref="M11:T11"/>
    <mergeCell ref="U11:X11"/>
    <mergeCell ref="Y11:AF11"/>
    <mergeCell ref="AG11:AJ11"/>
    <mergeCell ref="B10:K10"/>
    <mergeCell ref="M10:T10"/>
    <mergeCell ref="U10:X10"/>
    <mergeCell ref="Y10:AF10"/>
    <mergeCell ref="AG10:AJ10"/>
    <mergeCell ref="AK10:AR10"/>
    <mergeCell ref="AK9:AR9"/>
    <mergeCell ref="AS9:AV9"/>
    <mergeCell ref="AW9:BD9"/>
    <mergeCell ref="BE9:BH9"/>
    <mergeCell ref="BI9:BP9"/>
    <mergeCell ref="BQ9:BT9"/>
    <mergeCell ref="AS8:AV8"/>
    <mergeCell ref="AW8:BD8"/>
    <mergeCell ref="BE8:BH8"/>
    <mergeCell ref="BI8:BP8"/>
    <mergeCell ref="BQ8:BT8"/>
    <mergeCell ref="B9:K9"/>
    <mergeCell ref="M9:T9"/>
    <mergeCell ref="U9:X9"/>
    <mergeCell ref="Y9:AF9"/>
    <mergeCell ref="AG9:AJ9"/>
    <mergeCell ref="B8:K8"/>
    <mergeCell ref="M8:T8"/>
    <mergeCell ref="U8:X8"/>
    <mergeCell ref="Y8:AF8"/>
    <mergeCell ref="AG8:AJ8"/>
    <mergeCell ref="AK8:AR8"/>
    <mergeCell ref="BE6:BH6"/>
    <mergeCell ref="BI6:BP7"/>
    <mergeCell ref="BQ6:BT6"/>
    <mergeCell ref="U7:X7"/>
    <mergeCell ref="AG7:AJ7"/>
    <mergeCell ref="AS7:AV7"/>
    <mergeCell ref="BE7:BH7"/>
    <mergeCell ref="BQ7:BT7"/>
    <mergeCell ref="A5:F5"/>
    <mergeCell ref="BO5:BT5"/>
    <mergeCell ref="A6:L7"/>
    <mergeCell ref="M6:T7"/>
    <mergeCell ref="U6:X6"/>
    <mergeCell ref="Y6:AF7"/>
    <mergeCell ref="AG6:AJ6"/>
    <mergeCell ref="AK6:AR7"/>
    <mergeCell ref="AS6:AV6"/>
    <mergeCell ref="AW6:BD7"/>
  </mergeCells>
  <phoneticPr fontId="3"/>
  <printOptions horizontalCentered="1"/>
  <pageMargins left="0.59055118110236227" right="0.59055118110236227" top="0.39370078740157483" bottom="0.59055118110236227" header="0.51181102362204722" footer="0.19685039370078741"/>
  <pageSetup paperSize="11" firstPageNumber="160" orientation="portrait" useFirstPageNumber="1" r:id="rId1"/>
  <headerFooter alignWithMargins="0">
    <oddFooter>&amp;C&amp;"ＭＳ Ｐ明朝,標準"&amp;9- &amp;P -</oddFooter>
  </headerFooter>
  <colBreaks count="1" manualBreakCount="1">
    <brk id="36" max="4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6"/>
  <sheetViews>
    <sheetView showGridLines="0" view="pageBreakPreview" zoomScaleNormal="100" zoomScaleSheetLayoutView="100" workbookViewId="0">
      <selection activeCell="Y23" sqref="Y23:AF23"/>
    </sheetView>
  </sheetViews>
  <sheetFormatPr defaultRowHeight="13.5"/>
  <cols>
    <col min="1" max="1" width="1.625" style="405" customWidth="1"/>
    <col min="2" max="2" width="2.625" style="405" customWidth="1"/>
    <col min="3" max="3" width="5.125" style="405" customWidth="1"/>
    <col min="4" max="4" width="12.625" style="405" customWidth="1"/>
    <col min="5" max="5" width="1.625" style="405" customWidth="1"/>
    <col min="6" max="8" width="11.625" style="405" customWidth="1"/>
    <col min="9" max="17" width="9.625" style="405" customWidth="1"/>
    <col min="18" max="16384" width="9" style="405"/>
  </cols>
  <sheetData>
    <row r="1" spans="1:91" s="396" customFormat="1" ht="9">
      <c r="A1" s="471"/>
      <c r="H1" s="397" t="s">
        <v>0</v>
      </c>
    </row>
    <row r="2" spans="1:91" ht="13.5" customHeight="1"/>
    <row r="3" spans="1:91" s="400" customFormat="1" ht="12" customHeight="1">
      <c r="A3" s="398" t="s">
        <v>251</v>
      </c>
      <c r="B3" s="398"/>
      <c r="C3" s="398"/>
      <c r="D3" s="398"/>
      <c r="E3" s="398"/>
      <c r="F3" s="398"/>
      <c r="G3" s="398"/>
      <c r="H3" s="398"/>
    </row>
    <row r="4" spans="1:91" s="413" customFormat="1" ht="11.45" customHeight="1" thickBot="1">
      <c r="A4" s="412"/>
      <c r="B4" s="412"/>
      <c r="C4" s="412"/>
      <c r="D4" s="412"/>
      <c r="E4" s="412"/>
      <c r="F4" s="412"/>
      <c r="G4" s="412"/>
      <c r="H4" s="402" t="s">
        <v>121</v>
      </c>
    </row>
    <row r="5" spans="1:91" s="413" customFormat="1" ht="18" customHeight="1">
      <c r="A5" s="406" t="s">
        <v>6</v>
      </c>
      <c r="B5" s="407"/>
      <c r="C5" s="407"/>
      <c r="D5" s="407"/>
      <c r="E5" s="408"/>
      <c r="F5" s="472" t="s">
        <v>122</v>
      </c>
      <c r="G5" s="473"/>
      <c r="H5" s="474"/>
    </row>
    <row r="6" spans="1:91" s="413" customFormat="1" ht="18" customHeight="1">
      <c r="A6" s="414"/>
      <c r="B6" s="415"/>
      <c r="C6" s="415"/>
      <c r="D6" s="415"/>
      <c r="E6" s="416"/>
      <c r="F6" s="475" t="s">
        <v>123</v>
      </c>
      <c r="G6" s="476" t="s">
        <v>124</v>
      </c>
      <c r="H6" s="477" t="s">
        <v>56</v>
      </c>
    </row>
    <row r="7" spans="1:91" s="413" customFormat="1" ht="15.95" customHeight="1">
      <c r="A7" s="418" t="s">
        <v>223</v>
      </c>
      <c r="B7" s="419"/>
      <c r="C7" s="419"/>
      <c r="D7" s="419"/>
      <c r="E7" s="420"/>
      <c r="F7" s="478"/>
      <c r="G7" s="479"/>
      <c r="H7" s="480"/>
    </row>
    <row r="8" spans="1:91" s="413" customFormat="1" ht="15.95" customHeight="1">
      <c r="A8" s="425" t="s">
        <v>224</v>
      </c>
      <c r="B8" s="426"/>
      <c r="C8" s="426"/>
      <c r="D8" s="426"/>
      <c r="E8" s="427"/>
      <c r="F8" s="451"/>
      <c r="G8" s="481"/>
      <c r="H8" s="482"/>
    </row>
    <row r="9" spans="1:91" s="413" customFormat="1" ht="15.95" customHeight="1">
      <c r="A9" s="430" t="s">
        <v>252</v>
      </c>
      <c r="B9" s="431"/>
      <c r="C9" s="431"/>
      <c r="D9" s="431"/>
      <c r="E9" s="432"/>
      <c r="F9" s="483">
        <v>1223000</v>
      </c>
      <c r="G9" s="484">
        <v>1223000</v>
      </c>
      <c r="H9" s="485">
        <v>1262293</v>
      </c>
    </row>
    <row r="10" spans="1:91" s="413" customFormat="1" ht="15.95" customHeight="1">
      <c r="A10" s="438"/>
      <c r="B10" s="439"/>
      <c r="C10" s="439" t="s">
        <v>226</v>
      </c>
      <c r="D10" s="440" t="s">
        <v>227</v>
      </c>
      <c r="E10" s="441"/>
      <c r="F10" s="486">
        <v>783833</v>
      </c>
      <c r="G10" s="487">
        <v>783833</v>
      </c>
      <c r="H10" s="443">
        <v>820942</v>
      </c>
    </row>
    <row r="11" spans="1:91" s="413" customFormat="1" ht="15.95" customHeight="1">
      <c r="A11" s="438"/>
      <c r="B11" s="439"/>
      <c r="C11" s="439" t="s">
        <v>228</v>
      </c>
      <c r="D11" s="440" t="s">
        <v>229</v>
      </c>
      <c r="E11" s="441"/>
      <c r="F11" s="486">
        <v>439166</v>
      </c>
      <c r="G11" s="487">
        <v>439166</v>
      </c>
      <c r="H11" s="443">
        <v>441351</v>
      </c>
      <c r="CM11" s="488" t="s">
        <v>201</v>
      </c>
    </row>
    <row r="12" spans="1:91" s="413" customFormat="1" ht="15.95" customHeight="1">
      <c r="A12" s="438"/>
      <c r="B12" s="439"/>
      <c r="C12" s="439" t="s">
        <v>230</v>
      </c>
      <c r="D12" s="440" t="s">
        <v>231</v>
      </c>
      <c r="E12" s="441"/>
      <c r="F12" s="486">
        <v>1</v>
      </c>
      <c r="G12" s="487">
        <v>1</v>
      </c>
      <c r="H12" s="445">
        <v>0</v>
      </c>
    </row>
    <row r="13" spans="1:91" s="413" customFormat="1" ht="6.75" customHeight="1">
      <c r="A13" s="438"/>
      <c r="B13" s="439"/>
      <c r="C13" s="439"/>
      <c r="D13" s="440"/>
      <c r="E13" s="441"/>
      <c r="F13" s="486"/>
      <c r="G13" s="487"/>
      <c r="H13" s="445"/>
    </row>
    <row r="14" spans="1:91" s="413" customFormat="1" ht="15.95" customHeight="1">
      <c r="A14" s="425" t="s">
        <v>232</v>
      </c>
      <c r="B14" s="426"/>
      <c r="C14" s="426"/>
      <c r="D14" s="426"/>
      <c r="E14" s="427"/>
      <c r="F14" s="486"/>
      <c r="G14" s="487"/>
      <c r="H14" s="445"/>
    </row>
    <row r="15" spans="1:91" s="413" customFormat="1" ht="15.95" customHeight="1">
      <c r="A15" s="430" t="s">
        <v>253</v>
      </c>
      <c r="B15" s="431"/>
      <c r="C15" s="431"/>
      <c r="D15" s="431"/>
      <c r="E15" s="446"/>
      <c r="F15" s="483">
        <v>1352000</v>
      </c>
      <c r="G15" s="484">
        <v>1352000</v>
      </c>
      <c r="H15" s="485">
        <v>1325738</v>
      </c>
    </row>
    <row r="16" spans="1:91" s="413" customFormat="1" ht="15.95" customHeight="1">
      <c r="A16" s="438"/>
      <c r="B16" s="439"/>
      <c r="C16" s="439" t="s">
        <v>226</v>
      </c>
      <c r="D16" s="440" t="s">
        <v>234</v>
      </c>
      <c r="E16" s="441"/>
      <c r="F16" s="486">
        <v>1077897</v>
      </c>
      <c r="G16" s="487">
        <v>1075347</v>
      </c>
      <c r="H16" s="443">
        <v>1050551</v>
      </c>
    </row>
    <row r="17" spans="1:8" s="413" customFormat="1" ht="15.95" customHeight="1">
      <c r="A17" s="438"/>
      <c r="B17" s="439"/>
      <c r="C17" s="439" t="s">
        <v>228</v>
      </c>
      <c r="D17" s="440" t="s">
        <v>235</v>
      </c>
      <c r="E17" s="441"/>
      <c r="F17" s="486">
        <v>271902</v>
      </c>
      <c r="G17" s="487">
        <v>274097</v>
      </c>
      <c r="H17" s="443">
        <v>273633</v>
      </c>
    </row>
    <row r="18" spans="1:8" s="413" customFormat="1" ht="15.95" customHeight="1">
      <c r="A18" s="438"/>
      <c r="B18" s="439"/>
      <c r="C18" s="439" t="s">
        <v>230</v>
      </c>
      <c r="D18" s="440" t="s">
        <v>236</v>
      </c>
      <c r="E18" s="441"/>
      <c r="F18" s="486">
        <v>1201</v>
      </c>
      <c r="G18" s="487">
        <v>1556</v>
      </c>
      <c r="H18" s="443">
        <v>1554</v>
      </c>
    </row>
    <row r="19" spans="1:8" s="413" customFormat="1" ht="15.95" customHeight="1">
      <c r="A19" s="438"/>
      <c r="B19" s="439"/>
      <c r="C19" s="439" t="s">
        <v>237</v>
      </c>
      <c r="D19" s="440" t="s">
        <v>238</v>
      </c>
      <c r="E19" s="440"/>
      <c r="F19" s="486">
        <v>1000</v>
      </c>
      <c r="G19" s="487">
        <v>1000</v>
      </c>
      <c r="H19" s="445">
        <v>0</v>
      </c>
    </row>
    <row r="20" spans="1:8" s="413" customFormat="1" ht="9.75" customHeight="1">
      <c r="A20" s="451"/>
      <c r="B20" s="452"/>
      <c r="C20" s="452"/>
      <c r="D20" s="452"/>
      <c r="E20" s="452"/>
      <c r="F20" s="486"/>
      <c r="G20" s="487"/>
      <c r="H20" s="443"/>
    </row>
    <row r="21" spans="1:8" s="413" customFormat="1" ht="15.95" customHeight="1">
      <c r="A21" s="489" t="s">
        <v>239</v>
      </c>
      <c r="B21" s="490"/>
      <c r="C21" s="490"/>
      <c r="D21" s="490"/>
      <c r="E21" s="491"/>
      <c r="F21" s="492"/>
      <c r="G21" s="493"/>
      <c r="H21" s="494"/>
    </row>
    <row r="22" spans="1:8" s="413" customFormat="1" ht="15.95" customHeight="1">
      <c r="A22" s="425" t="s">
        <v>224</v>
      </c>
      <c r="B22" s="426"/>
      <c r="C22" s="426"/>
      <c r="D22" s="426"/>
      <c r="E22" s="427"/>
      <c r="F22" s="492"/>
      <c r="G22" s="493"/>
      <c r="H22" s="494"/>
    </row>
    <row r="23" spans="1:8" s="413" customFormat="1" ht="15.95" customHeight="1">
      <c r="A23" s="430" t="s">
        <v>240</v>
      </c>
      <c r="B23" s="431"/>
      <c r="C23" s="431"/>
      <c r="D23" s="431"/>
      <c r="E23" s="432"/>
      <c r="F23" s="483">
        <v>746000</v>
      </c>
      <c r="G23" s="484">
        <v>754600</v>
      </c>
      <c r="H23" s="485">
        <v>641169</v>
      </c>
    </row>
    <row r="24" spans="1:8" s="413" customFormat="1" ht="15.95" customHeight="1">
      <c r="A24" s="458"/>
      <c r="B24" s="459"/>
      <c r="C24" s="439" t="s">
        <v>226</v>
      </c>
      <c r="D24" s="440" t="s">
        <v>241</v>
      </c>
      <c r="E24" s="459"/>
      <c r="F24" s="495">
        <v>453600</v>
      </c>
      <c r="G24" s="496">
        <v>462200</v>
      </c>
      <c r="H24" s="445">
        <v>379000</v>
      </c>
    </row>
    <row r="25" spans="1:8" s="413" customFormat="1" ht="15.95" customHeight="1">
      <c r="A25" s="438"/>
      <c r="B25" s="439"/>
      <c r="C25" s="439" t="s">
        <v>228</v>
      </c>
      <c r="D25" s="440" t="s">
        <v>254</v>
      </c>
      <c r="E25" s="441"/>
      <c r="F25" s="486">
        <v>77200</v>
      </c>
      <c r="G25" s="487">
        <v>77200</v>
      </c>
      <c r="H25" s="445">
        <v>37021</v>
      </c>
    </row>
    <row r="26" spans="1:8" s="413" customFormat="1" ht="15.95" customHeight="1">
      <c r="A26" s="438"/>
      <c r="B26" s="439"/>
      <c r="C26" s="439" t="s">
        <v>230</v>
      </c>
      <c r="D26" s="440" t="s">
        <v>255</v>
      </c>
      <c r="E26" s="441"/>
      <c r="F26" s="495">
        <v>25600</v>
      </c>
      <c r="G26" s="487">
        <v>25600</v>
      </c>
      <c r="H26" s="443">
        <v>35348</v>
      </c>
    </row>
    <row r="27" spans="1:8" s="413" customFormat="1" ht="15.95" customHeight="1">
      <c r="A27" s="438"/>
      <c r="B27" s="439"/>
      <c r="C27" s="439" t="s">
        <v>237</v>
      </c>
      <c r="D27" s="440" t="s">
        <v>256</v>
      </c>
      <c r="E27" s="441"/>
      <c r="F27" s="495">
        <v>189600</v>
      </c>
      <c r="G27" s="496">
        <v>189600</v>
      </c>
      <c r="H27" s="445">
        <v>189800</v>
      </c>
    </row>
    <row r="28" spans="1:8" s="413" customFormat="1" ht="6.75" customHeight="1">
      <c r="A28" s="438"/>
      <c r="B28" s="439"/>
      <c r="C28" s="439"/>
      <c r="D28" s="440"/>
      <c r="E28" s="441"/>
      <c r="F28" s="497"/>
      <c r="G28" s="498"/>
      <c r="H28" s="499"/>
    </row>
    <row r="29" spans="1:8" s="413" customFormat="1" ht="15.95" customHeight="1">
      <c r="A29" s="425" t="s">
        <v>232</v>
      </c>
      <c r="B29" s="426"/>
      <c r="C29" s="426"/>
      <c r="D29" s="426"/>
      <c r="E29" s="427"/>
      <c r="F29" s="486"/>
      <c r="G29" s="487"/>
      <c r="H29" s="443"/>
    </row>
    <row r="30" spans="1:8" s="413" customFormat="1" ht="15.95" customHeight="1">
      <c r="A30" s="430" t="s">
        <v>244</v>
      </c>
      <c r="B30" s="431"/>
      <c r="C30" s="431"/>
      <c r="D30" s="431"/>
      <c r="E30" s="446"/>
      <c r="F30" s="483">
        <v>1111000</v>
      </c>
      <c r="G30" s="484">
        <v>1122031</v>
      </c>
      <c r="H30" s="485">
        <v>982104</v>
      </c>
    </row>
    <row r="31" spans="1:8" s="413" customFormat="1" ht="15.95" customHeight="1">
      <c r="A31" s="438"/>
      <c r="B31" s="439"/>
      <c r="C31" s="439" t="s">
        <v>226</v>
      </c>
      <c r="D31" s="440" t="s">
        <v>245</v>
      </c>
      <c r="E31" s="441"/>
      <c r="F31" s="486">
        <v>255835</v>
      </c>
      <c r="G31" s="487">
        <v>266866</v>
      </c>
      <c r="H31" s="443">
        <v>126940</v>
      </c>
    </row>
    <row r="32" spans="1:8" s="413" customFormat="1" ht="15.95" customHeight="1">
      <c r="A32" s="438"/>
      <c r="B32" s="439"/>
      <c r="C32" s="439" t="s">
        <v>228</v>
      </c>
      <c r="D32" s="440" t="s">
        <v>246</v>
      </c>
      <c r="E32" s="441"/>
      <c r="F32" s="486">
        <v>855165</v>
      </c>
      <c r="G32" s="487">
        <v>855165</v>
      </c>
      <c r="H32" s="443">
        <v>855164</v>
      </c>
    </row>
    <row r="33" spans="1:8" s="413" customFormat="1" ht="10.5" customHeight="1">
      <c r="A33" s="460"/>
      <c r="B33" s="461"/>
      <c r="C33" s="461"/>
      <c r="D33" s="462"/>
      <c r="E33" s="463"/>
      <c r="F33" s="500"/>
      <c r="G33" s="501"/>
      <c r="H33" s="502"/>
    </row>
    <row r="34" spans="1:8" s="413" customFormat="1" ht="12" customHeight="1">
      <c r="A34" s="466" t="s">
        <v>248</v>
      </c>
      <c r="B34" s="466"/>
      <c r="C34" s="466"/>
      <c r="D34" s="466"/>
      <c r="E34" s="423"/>
      <c r="F34" s="402"/>
      <c r="G34" s="402"/>
      <c r="H34" s="402"/>
    </row>
    <row r="35" spans="1:8" s="468" customFormat="1" ht="9.75" customHeight="1">
      <c r="A35" s="467" t="s">
        <v>249</v>
      </c>
      <c r="B35" s="467"/>
      <c r="C35" s="467"/>
      <c r="D35" s="467"/>
      <c r="E35" s="467"/>
      <c r="F35" s="467"/>
      <c r="G35" s="467"/>
      <c r="H35" s="467"/>
    </row>
    <row r="36" spans="1:8" s="468" customFormat="1" ht="9.75" customHeight="1">
      <c r="A36" s="469" t="s">
        <v>250</v>
      </c>
      <c r="B36" s="469"/>
      <c r="C36" s="469"/>
      <c r="D36" s="469"/>
      <c r="E36" s="469"/>
      <c r="F36" s="469"/>
      <c r="G36" s="469"/>
      <c r="H36" s="469"/>
    </row>
  </sheetData>
  <mergeCells count="16">
    <mergeCell ref="A30:D30"/>
    <mergeCell ref="A34:D34"/>
    <mergeCell ref="A35:H35"/>
    <mergeCell ref="A36:H36"/>
    <mergeCell ref="A14:E14"/>
    <mergeCell ref="A15:D15"/>
    <mergeCell ref="A21:E21"/>
    <mergeCell ref="A22:E22"/>
    <mergeCell ref="A23:D23"/>
    <mergeCell ref="A29:E29"/>
    <mergeCell ref="A3:H3"/>
    <mergeCell ref="A5:E6"/>
    <mergeCell ref="F5:H5"/>
    <mergeCell ref="A7:E7"/>
    <mergeCell ref="A8:E8"/>
    <mergeCell ref="A9:D9"/>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3"/>
  <sheetViews>
    <sheetView showGridLines="0" view="pageBreakPreview" zoomScaleNormal="100" zoomScaleSheetLayoutView="100" workbookViewId="0">
      <selection activeCell="Y23" sqref="Y23:AF23"/>
    </sheetView>
  </sheetViews>
  <sheetFormatPr defaultRowHeight="13.5"/>
  <cols>
    <col min="1" max="67" width="1.75" style="587" customWidth="1"/>
    <col min="68" max="16384" width="9" style="587"/>
  </cols>
  <sheetData>
    <row r="1" spans="1:67" s="2" customFormat="1" ht="9" customHeight="1">
      <c r="A1" s="180" t="s">
        <v>0</v>
      </c>
      <c r="B1" s="180"/>
      <c r="C1" s="180"/>
      <c r="D1" s="180"/>
      <c r="BK1" s="503" t="s">
        <v>0</v>
      </c>
      <c r="BL1" s="503"/>
      <c r="BM1" s="503"/>
      <c r="BN1" s="503"/>
      <c r="BO1" s="503"/>
    </row>
    <row r="3" spans="1:67" s="504" customFormat="1" ht="12" customHeight="1">
      <c r="A3" s="8"/>
      <c r="B3" s="9"/>
      <c r="C3" s="9"/>
      <c r="D3" s="9"/>
      <c r="E3" s="9"/>
      <c r="F3" s="9"/>
      <c r="G3" s="9"/>
      <c r="H3" s="9"/>
      <c r="I3" s="9"/>
      <c r="J3" s="9"/>
      <c r="K3" s="9"/>
      <c r="L3" s="9"/>
      <c r="M3" s="9"/>
      <c r="N3" s="9"/>
      <c r="O3" s="9"/>
      <c r="P3" s="9"/>
      <c r="Q3" s="8"/>
      <c r="R3" s="9"/>
      <c r="S3" s="8"/>
      <c r="T3" s="9"/>
      <c r="U3" s="8"/>
      <c r="Y3" s="189" t="s">
        <v>257</v>
      </c>
      <c r="Z3" s="189"/>
      <c r="AA3" s="189"/>
      <c r="AB3" s="189"/>
      <c r="AC3" s="189"/>
      <c r="AD3" s="189"/>
      <c r="AE3" s="189"/>
      <c r="AF3" s="189"/>
      <c r="AG3" s="189"/>
      <c r="AH3" s="189"/>
      <c r="AI3" s="190" t="s">
        <v>258</v>
      </c>
      <c r="AJ3" s="190"/>
      <c r="AK3" s="190"/>
      <c r="AL3" s="190"/>
      <c r="AM3" s="190"/>
      <c r="AN3" s="190"/>
      <c r="AO3" s="190"/>
      <c r="AP3" s="190"/>
    </row>
    <row r="4" spans="1:67" s="505" customFormat="1" ht="11.45" customHeight="1" thickBot="1">
      <c r="A4" s="15"/>
      <c r="B4" s="15"/>
      <c r="C4" s="15"/>
      <c r="D4" s="15"/>
      <c r="E4" s="15"/>
      <c r="F4" s="15"/>
      <c r="G4" s="15"/>
      <c r="H4" s="15"/>
      <c r="I4" s="15"/>
      <c r="J4" s="15"/>
      <c r="K4" s="15"/>
      <c r="L4" s="15"/>
      <c r="M4" s="15"/>
      <c r="N4" s="15"/>
      <c r="O4" s="15"/>
      <c r="P4" s="18"/>
      <c r="Q4" s="18"/>
      <c r="R4" s="15"/>
      <c r="S4" s="18"/>
      <c r="T4" s="15"/>
      <c r="BJ4" s="150" t="s">
        <v>27</v>
      </c>
      <c r="BK4" s="150"/>
      <c r="BL4" s="150"/>
      <c r="BM4" s="150"/>
      <c r="BN4" s="150"/>
      <c r="BO4" s="150"/>
    </row>
    <row r="5" spans="1:67" s="505" customFormat="1" ht="15.95" customHeight="1">
      <c r="A5" s="191"/>
      <c r="B5" s="21" t="s">
        <v>6</v>
      </c>
      <c r="C5" s="21"/>
      <c r="D5" s="21"/>
      <c r="E5" s="21"/>
      <c r="F5" s="21"/>
      <c r="G5" s="21"/>
      <c r="H5" s="21"/>
      <c r="I5" s="21"/>
      <c r="J5" s="21"/>
      <c r="K5" s="21"/>
      <c r="L5" s="192"/>
      <c r="M5" s="217" t="s">
        <v>7</v>
      </c>
      <c r="N5" s="23"/>
      <c r="O5" s="23"/>
      <c r="P5" s="23"/>
      <c r="Q5" s="23"/>
      <c r="R5" s="23"/>
      <c r="S5" s="23"/>
      <c r="T5" s="23"/>
      <c r="U5" s="23"/>
      <c r="V5" s="23"/>
      <c r="W5" s="24"/>
      <c r="X5" s="217">
        <v>26</v>
      </c>
      <c r="Y5" s="23"/>
      <c r="Z5" s="23"/>
      <c r="AA5" s="23"/>
      <c r="AB5" s="23"/>
      <c r="AC5" s="23"/>
      <c r="AD5" s="23"/>
      <c r="AE5" s="23"/>
      <c r="AF5" s="23"/>
      <c r="AG5" s="23"/>
      <c r="AH5" s="24"/>
      <c r="AI5" s="217">
        <v>27</v>
      </c>
      <c r="AJ5" s="23"/>
      <c r="AK5" s="23"/>
      <c r="AL5" s="23"/>
      <c r="AM5" s="23"/>
      <c r="AN5" s="23"/>
      <c r="AO5" s="23"/>
      <c r="AP5" s="23"/>
      <c r="AQ5" s="23"/>
      <c r="AR5" s="23"/>
      <c r="AS5" s="24"/>
      <c r="AT5" s="217">
        <v>28</v>
      </c>
      <c r="AU5" s="23"/>
      <c r="AV5" s="23"/>
      <c r="AW5" s="23"/>
      <c r="AX5" s="23"/>
      <c r="AY5" s="23"/>
      <c r="AZ5" s="23"/>
      <c r="BA5" s="23"/>
      <c r="BB5" s="23"/>
      <c r="BC5" s="23"/>
      <c r="BD5" s="24"/>
      <c r="BE5" s="217">
        <v>29</v>
      </c>
      <c r="BF5" s="23"/>
      <c r="BG5" s="23"/>
      <c r="BH5" s="23"/>
      <c r="BI5" s="23"/>
      <c r="BJ5" s="23"/>
      <c r="BK5" s="23"/>
      <c r="BL5" s="23"/>
      <c r="BM5" s="23"/>
      <c r="BN5" s="23"/>
      <c r="BO5" s="24"/>
    </row>
    <row r="6" spans="1:67" s="505" customFormat="1" ht="15.95" customHeight="1">
      <c r="A6" s="152"/>
      <c r="B6" s="26"/>
      <c r="C6" s="26"/>
      <c r="D6" s="26"/>
      <c r="E6" s="26"/>
      <c r="F6" s="26"/>
      <c r="G6" s="26"/>
      <c r="H6" s="26"/>
      <c r="I6" s="26"/>
      <c r="J6" s="26"/>
      <c r="K6" s="26"/>
      <c r="L6" s="193"/>
      <c r="M6" s="25" t="s">
        <v>56</v>
      </c>
      <c r="N6" s="26"/>
      <c r="O6" s="26"/>
      <c r="P6" s="26"/>
      <c r="Q6" s="26"/>
      <c r="R6" s="26"/>
      <c r="S6" s="26"/>
      <c r="T6" s="28" t="s">
        <v>57</v>
      </c>
      <c r="U6" s="29"/>
      <c r="V6" s="29"/>
      <c r="W6" s="30"/>
      <c r="X6" s="25" t="s">
        <v>56</v>
      </c>
      <c r="Y6" s="26"/>
      <c r="Z6" s="26"/>
      <c r="AA6" s="26"/>
      <c r="AB6" s="26"/>
      <c r="AC6" s="26"/>
      <c r="AD6" s="26"/>
      <c r="AE6" s="28" t="s">
        <v>57</v>
      </c>
      <c r="AF6" s="29"/>
      <c r="AG6" s="29"/>
      <c r="AH6" s="30"/>
      <c r="AI6" s="25" t="s">
        <v>56</v>
      </c>
      <c r="AJ6" s="26"/>
      <c r="AK6" s="26"/>
      <c r="AL6" s="26"/>
      <c r="AM6" s="26"/>
      <c r="AN6" s="26"/>
      <c r="AO6" s="26"/>
      <c r="AP6" s="28" t="s">
        <v>57</v>
      </c>
      <c r="AQ6" s="29"/>
      <c r="AR6" s="29"/>
      <c r="AS6" s="30"/>
      <c r="AT6" s="25" t="s">
        <v>56</v>
      </c>
      <c r="AU6" s="26"/>
      <c r="AV6" s="26"/>
      <c r="AW6" s="26"/>
      <c r="AX6" s="26"/>
      <c r="AY6" s="26"/>
      <c r="AZ6" s="26"/>
      <c r="BA6" s="28" t="s">
        <v>57</v>
      </c>
      <c r="BB6" s="29"/>
      <c r="BC6" s="29"/>
      <c r="BD6" s="30"/>
      <c r="BE6" s="25" t="s">
        <v>56</v>
      </c>
      <c r="BF6" s="26"/>
      <c r="BG6" s="26"/>
      <c r="BH6" s="26"/>
      <c r="BI6" s="26"/>
      <c r="BJ6" s="26"/>
      <c r="BK6" s="26"/>
      <c r="BL6" s="28" t="s">
        <v>57</v>
      </c>
      <c r="BM6" s="29"/>
      <c r="BN6" s="29"/>
      <c r="BO6" s="30"/>
    </row>
    <row r="7" spans="1:67" s="517" customFormat="1" ht="20.100000000000001" customHeight="1">
      <c r="A7" s="506"/>
      <c r="B7" s="32" t="s">
        <v>58</v>
      </c>
      <c r="C7" s="32"/>
      <c r="D7" s="32"/>
      <c r="E7" s="32"/>
      <c r="F7" s="32"/>
      <c r="G7" s="32"/>
      <c r="H7" s="32"/>
      <c r="I7" s="32"/>
      <c r="J7" s="32"/>
      <c r="K7" s="32"/>
      <c r="L7" s="210"/>
      <c r="M7" s="507">
        <v>7215843</v>
      </c>
      <c r="N7" s="508"/>
      <c r="O7" s="508"/>
      <c r="P7" s="508"/>
      <c r="Q7" s="508"/>
      <c r="R7" s="508"/>
      <c r="S7" s="508"/>
      <c r="T7" s="509">
        <v>100</v>
      </c>
      <c r="U7" s="510"/>
      <c r="V7" s="510"/>
      <c r="W7" s="511"/>
      <c r="X7" s="507">
        <v>7473745</v>
      </c>
      <c r="Y7" s="508"/>
      <c r="Z7" s="508"/>
      <c r="AA7" s="508"/>
      <c r="AB7" s="508"/>
      <c r="AC7" s="508"/>
      <c r="AD7" s="508"/>
      <c r="AE7" s="509">
        <v>99.999999999999986</v>
      </c>
      <c r="AF7" s="510"/>
      <c r="AG7" s="510"/>
      <c r="AH7" s="511"/>
      <c r="AI7" s="507">
        <v>7580724</v>
      </c>
      <c r="AJ7" s="508"/>
      <c r="AK7" s="508"/>
      <c r="AL7" s="508"/>
      <c r="AM7" s="508"/>
      <c r="AN7" s="508"/>
      <c r="AO7" s="508"/>
      <c r="AP7" s="509">
        <f>SUM(AP9:AS16)</f>
        <v>100</v>
      </c>
      <c r="AQ7" s="510"/>
      <c r="AR7" s="510"/>
      <c r="AS7" s="511"/>
      <c r="AT7" s="507">
        <v>7792995</v>
      </c>
      <c r="AU7" s="508"/>
      <c r="AV7" s="508"/>
      <c r="AW7" s="508"/>
      <c r="AX7" s="508"/>
      <c r="AY7" s="508"/>
      <c r="AZ7" s="508"/>
      <c r="BA7" s="509">
        <v>100</v>
      </c>
      <c r="BB7" s="510"/>
      <c r="BC7" s="510"/>
      <c r="BD7" s="511"/>
      <c r="BE7" s="512">
        <f>SUM(BE9:BK16)</f>
        <v>7796554</v>
      </c>
      <c r="BF7" s="513"/>
      <c r="BG7" s="513"/>
      <c r="BH7" s="513"/>
      <c r="BI7" s="513"/>
      <c r="BJ7" s="513"/>
      <c r="BK7" s="513"/>
      <c r="BL7" s="514">
        <v>100</v>
      </c>
      <c r="BM7" s="515"/>
      <c r="BN7" s="515"/>
      <c r="BO7" s="516"/>
    </row>
    <row r="8" spans="1:67" s="505" customFormat="1" ht="20.100000000000001" customHeight="1">
      <c r="A8" s="160"/>
      <c r="B8" s="518" t="s">
        <v>259</v>
      </c>
      <c r="C8" s="518"/>
      <c r="D8" s="518"/>
      <c r="E8" s="518"/>
      <c r="F8" s="518"/>
      <c r="G8" s="518"/>
      <c r="H8" s="518"/>
      <c r="I8" s="518"/>
      <c r="J8" s="518"/>
      <c r="K8" s="518"/>
      <c r="L8" s="519"/>
      <c r="M8" s="520"/>
      <c r="N8" s="521"/>
      <c r="O8" s="521"/>
      <c r="P8" s="521"/>
      <c r="Q8" s="521"/>
      <c r="R8" s="521"/>
      <c r="S8" s="521"/>
      <c r="T8" s="522"/>
      <c r="U8" s="523"/>
      <c r="V8" s="523"/>
      <c r="W8" s="524"/>
      <c r="X8" s="520"/>
      <c r="Y8" s="521"/>
      <c r="Z8" s="521"/>
      <c r="AA8" s="521"/>
      <c r="AB8" s="521"/>
      <c r="AC8" s="521"/>
      <c r="AD8" s="521"/>
      <c r="AE8" s="522"/>
      <c r="AF8" s="523"/>
      <c r="AG8" s="523"/>
      <c r="AH8" s="524"/>
      <c r="AI8" s="520"/>
      <c r="AJ8" s="521"/>
      <c r="AK8" s="521"/>
      <c r="AL8" s="521"/>
      <c r="AM8" s="521"/>
      <c r="AN8" s="521"/>
      <c r="AO8" s="521"/>
      <c r="AP8" s="522"/>
      <c r="AQ8" s="523"/>
      <c r="AR8" s="523"/>
      <c r="AS8" s="524"/>
      <c r="AT8" s="520"/>
      <c r="AU8" s="521"/>
      <c r="AV8" s="521"/>
      <c r="AW8" s="521"/>
      <c r="AX8" s="521"/>
      <c r="AY8" s="521"/>
      <c r="AZ8" s="521"/>
      <c r="BA8" s="522"/>
      <c r="BB8" s="523"/>
      <c r="BC8" s="523"/>
      <c r="BD8" s="524"/>
      <c r="BE8" s="525"/>
      <c r="BF8" s="526"/>
      <c r="BG8" s="526"/>
      <c r="BH8" s="526"/>
      <c r="BI8" s="526"/>
      <c r="BJ8" s="526"/>
      <c r="BK8" s="526"/>
      <c r="BL8" s="527"/>
      <c r="BM8" s="528"/>
      <c r="BN8" s="528"/>
      <c r="BO8" s="529"/>
    </row>
    <row r="9" spans="1:67" s="505" customFormat="1" ht="20.100000000000001" customHeight="1">
      <c r="A9" s="160"/>
      <c r="B9" s="68" t="s">
        <v>260</v>
      </c>
      <c r="C9" s="68"/>
      <c r="D9" s="68"/>
      <c r="E9" s="161"/>
      <c r="F9" s="49" t="s">
        <v>261</v>
      </c>
      <c r="G9" s="49"/>
      <c r="H9" s="49"/>
      <c r="I9" s="49"/>
      <c r="J9" s="49"/>
      <c r="K9" s="49"/>
      <c r="L9" s="232"/>
      <c r="M9" s="520">
        <v>2655983</v>
      </c>
      <c r="N9" s="521"/>
      <c r="O9" s="521"/>
      <c r="P9" s="521"/>
      <c r="Q9" s="521"/>
      <c r="R9" s="521"/>
      <c r="S9" s="521"/>
      <c r="T9" s="522">
        <v>36.81</v>
      </c>
      <c r="U9" s="523"/>
      <c r="V9" s="523"/>
      <c r="W9" s="524"/>
      <c r="X9" s="520">
        <v>2776370</v>
      </c>
      <c r="Y9" s="521"/>
      <c r="Z9" s="521"/>
      <c r="AA9" s="521"/>
      <c r="AB9" s="521"/>
      <c r="AC9" s="521"/>
      <c r="AD9" s="521"/>
      <c r="AE9" s="522">
        <v>37.148310519023596</v>
      </c>
      <c r="AF9" s="523"/>
      <c r="AG9" s="523"/>
      <c r="AH9" s="524"/>
      <c r="AI9" s="520">
        <v>2909989</v>
      </c>
      <c r="AJ9" s="521"/>
      <c r="AK9" s="521"/>
      <c r="AL9" s="521"/>
      <c r="AM9" s="521"/>
      <c r="AN9" s="521"/>
      <c r="AO9" s="521"/>
      <c r="AP9" s="530">
        <f>AI9/AI7*100</f>
        <v>38.386689714597182</v>
      </c>
      <c r="AQ9" s="531"/>
      <c r="AR9" s="531"/>
      <c r="AS9" s="532"/>
      <c r="AT9" s="520">
        <v>2921724</v>
      </c>
      <c r="AU9" s="521"/>
      <c r="AV9" s="521"/>
      <c r="AW9" s="521"/>
      <c r="AX9" s="521"/>
      <c r="AY9" s="521"/>
      <c r="AZ9" s="521"/>
      <c r="BA9" s="530">
        <f>AT9/AT7*100</f>
        <v>37.491670403997432</v>
      </c>
      <c r="BB9" s="531"/>
      <c r="BC9" s="531"/>
      <c r="BD9" s="532"/>
      <c r="BE9" s="525">
        <v>2956033</v>
      </c>
      <c r="BF9" s="526"/>
      <c r="BG9" s="526"/>
      <c r="BH9" s="526"/>
      <c r="BI9" s="526"/>
      <c r="BJ9" s="526"/>
      <c r="BK9" s="526"/>
      <c r="BL9" s="533">
        <f>ROUND(BE9/BE7*100,1)</f>
        <v>37.9</v>
      </c>
      <c r="BM9" s="534"/>
      <c r="BN9" s="534"/>
      <c r="BO9" s="535"/>
    </row>
    <row r="10" spans="1:67" s="505" customFormat="1" ht="20.100000000000001" customHeight="1">
      <c r="A10" s="160"/>
      <c r="B10" s="68"/>
      <c r="C10" s="68"/>
      <c r="D10" s="68"/>
      <c r="E10" s="161"/>
      <c r="F10" s="49" t="s">
        <v>262</v>
      </c>
      <c r="G10" s="49"/>
      <c r="H10" s="49"/>
      <c r="I10" s="49"/>
      <c r="J10" s="49"/>
      <c r="K10" s="49"/>
      <c r="L10" s="232"/>
      <c r="M10" s="520">
        <v>474155</v>
      </c>
      <c r="N10" s="521"/>
      <c r="O10" s="521"/>
      <c r="P10" s="521"/>
      <c r="Q10" s="521"/>
      <c r="R10" s="521"/>
      <c r="S10" s="521"/>
      <c r="T10" s="522">
        <v>6.57</v>
      </c>
      <c r="U10" s="523"/>
      <c r="V10" s="523"/>
      <c r="W10" s="524"/>
      <c r="X10" s="520">
        <v>543067</v>
      </c>
      <c r="Y10" s="521"/>
      <c r="Z10" s="521"/>
      <c r="AA10" s="521"/>
      <c r="AB10" s="521"/>
      <c r="AC10" s="521"/>
      <c r="AD10" s="521"/>
      <c r="AE10" s="522">
        <v>7.266330333721581</v>
      </c>
      <c r="AF10" s="523"/>
      <c r="AG10" s="523"/>
      <c r="AH10" s="524"/>
      <c r="AI10" s="520">
        <v>479674</v>
      </c>
      <c r="AJ10" s="521"/>
      <c r="AK10" s="521"/>
      <c r="AL10" s="521"/>
      <c r="AM10" s="521"/>
      <c r="AN10" s="521"/>
      <c r="AO10" s="521"/>
      <c r="AP10" s="530">
        <f>AI10/AI7*100</f>
        <v>6.3275486615790255</v>
      </c>
      <c r="AQ10" s="531"/>
      <c r="AR10" s="531"/>
      <c r="AS10" s="532"/>
      <c r="AT10" s="520">
        <v>552886</v>
      </c>
      <c r="AU10" s="521"/>
      <c r="AV10" s="521"/>
      <c r="AW10" s="521"/>
      <c r="AX10" s="521"/>
      <c r="AY10" s="521"/>
      <c r="AZ10" s="521"/>
      <c r="BA10" s="530">
        <f>AT10/AT7*100</f>
        <v>7.094653595953802</v>
      </c>
      <c r="BB10" s="531"/>
      <c r="BC10" s="531"/>
      <c r="BD10" s="532"/>
      <c r="BE10" s="525">
        <v>512085</v>
      </c>
      <c r="BF10" s="526"/>
      <c r="BG10" s="526"/>
      <c r="BH10" s="526"/>
      <c r="BI10" s="526"/>
      <c r="BJ10" s="526"/>
      <c r="BK10" s="526"/>
      <c r="BL10" s="533">
        <f>ROUND(BE10/BE7*100,1)</f>
        <v>6.6</v>
      </c>
      <c r="BM10" s="534"/>
      <c r="BN10" s="534"/>
      <c r="BO10" s="535"/>
    </row>
    <row r="11" spans="1:67" s="505" customFormat="1" ht="20.100000000000001" customHeight="1">
      <c r="A11" s="160"/>
      <c r="B11" s="49" t="s">
        <v>263</v>
      </c>
      <c r="C11" s="49"/>
      <c r="D11" s="49"/>
      <c r="E11" s="49"/>
      <c r="F11" s="49"/>
      <c r="G11" s="49"/>
      <c r="H11" s="49"/>
      <c r="I11" s="49"/>
      <c r="J11" s="49"/>
      <c r="K11" s="49"/>
      <c r="L11" s="50"/>
      <c r="M11" s="520">
        <v>3120931</v>
      </c>
      <c r="N11" s="521"/>
      <c r="O11" s="521"/>
      <c r="P11" s="521"/>
      <c r="Q11" s="521"/>
      <c r="R11" s="521"/>
      <c r="S11" s="521"/>
      <c r="T11" s="522">
        <v>43.15</v>
      </c>
      <c r="U11" s="523"/>
      <c r="V11" s="523"/>
      <c r="W11" s="524"/>
      <c r="X11" s="520">
        <v>3187916</v>
      </c>
      <c r="Y11" s="521"/>
      <c r="Z11" s="521"/>
      <c r="AA11" s="521"/>
      <c r="AB11" s="521"/>
      <c r="AC11" s="521"/>
      <c r="AD11" s="521"/>
      <c r="AE11" s="522">
        <v>42.65486713822856</v>
      </c>
      <c r="AF11" s="523"/>
      <c r="AG11" s="523"/>
      <c r="AH11" s="524"/>
      <c r="AI11" s="520">
        <v>3223673</v>
      </c>
      <c r="AJ11" s="521"/>
      <c r="AK11" s="521"/>
      <c r="AL11" s="521"/>
      <c r="AM11" s="521"/>
      <c r="AN11" s="521"/>
      <c r="AO11" s="521"/>
      <c r="AP11" s="530">
        <f>AI11/AI7*100</f>
        <v>42.524605829205761</v>
      </c>
      <c r="AQ11" s="531"/>
      <c r="AR11" s="531"/>
      <c r="AS11" s="532"/>
      <c r="AT11" s="520">
        <v>3340760</v>
      </c>
      <c r="AU11" s="521"/>
      <c r="AV11" s="521"/>
      <c r="AW11" s="521"/>
      <c r="AX11" s="521"/>
      <c r="AY11" s="521"/>
      <c r="AZ11" s="521"/>
      <c r="BA11" s="530">
        <f>AT11/AT7*100</f>
        <v>42.86875585060686</v>
      </c>
      <c r="BB11" s="531"/>
      <c r="BC11" s="531"/>
      <c r="BD11" s="532"/>
      <c r="BE11" s="525">
        <v>3373354</v>
      </c>
      <c r="BF11" s="526"/>
      <c r="BG11" s="526"/>
      <c r="BH11" s="526"/>
      <c r="BI11" s="526"/>
      <c r="BJ11" s="526"/>
      <c r="BK11" s="526"/>
      <c r="BL11" s="533">
        <f>ROUND(BE11/BE7*100,1)</f>
        <v>43.3</v>
      </c>
      <c r="BM11" s="534"/>
      <c r="BN11" s="534"/>
      <c r="BO11" s="535"/>
    </row>
    <row r="12" spans="1:67" s="505" customFormat="1" ht="20.100000000000001" customHeight="1">
      <c r="A12" s="160"/>
      <c r="B12" s="49" t="s">
        <v>264</v>
      </c>
      <c r="C12" s="49"/>
      <c r="D12" s="49"/>
      <c r="E12" s="49"/>
      <c r="F12" s="49"/>
      <c r="G12" s="49"/>
      <c r="H12" s="49"/>
      <c r="I12" s="49"/>
      <c r="J12" s="49"/>
      <c r="K12" s="49"/>
      <c r="L12" s="50"/>
      <c r="M12" s="520">
        <v>87954</v>
      </c>
      <c r="N12" s="521"/>
      <c r="O12" s="521"/>
      <c r="P12" s="521"/>
      <c r="Q12" s="521"/>
      <c r="R12" s="521"/>
      <c r="S12" s="521"/>
      <c r="T12" s="522">
        <v>1.22</v>
      </c>
      <c r="U12" s="523"/>
      <c r="V12" s="523"/>
      <c r="W12" s="524"/>
      <c r="X12" s="520">
        <v>92079</v>
      </c>
      <c r="Y12" s="521"/>
      <c r="Z12" s="521"/>
      <c r="AA12" s="521"/>
      <c r="AB12" s="521"/>
      <c r="AC12" s="521"/>
      <c r="AD12" s="521"/>
      <c r="AE12" s="522">
        <v>1.2320329366335083</v>
      </c>
      <c r="AF12" s="523"/>
      <c r="AG12" s="523"/>
      <c r="AH12" s="524"/>
      <c r="AI12" s="520">
        <v>95985</v>
      </c>
      <c r="AJ12" s="521"/>
      <c r="AK12" s="521"/>
      <c r="AL12" s="521"/>
      <c r="AM12" s="521"/>
      <c r="AN12" s="521"/>
      <c r="AO12" s="521"/>
      <c r="AP12" s="530">
        <f>AI12/AI7*100</f>
        <v>1.2661719381948215</v>
      </c>
      <c r="AQ12" s="531"/>
      <c r="AR12" s="531"/>
      <c r="AS12" s="532"/>
      <c r="AT12" s="520">
        <v>113038</v>
      </c>
      <c r="AU12" s="521"/>
      <c r="AV12" s="521"/>
      <c r="AW12" s="521"/>
      <c r="AX12" s="521"/>
      <c r="AY12" s="521"/>
      <c r="AZ12" s="521"/>
      <c r="BA12" s="530">
        <v>1.4</v>
      </c>
      <c r="BB12" s="531"/>
      <c r="BC12" s="531"/>
      <c r="BD12" s="532"/>
      <c r="BE12" s="525">
        <v>119503</v>
      </c>
      <c r="BF12" s="526"/>
      <c r="BG12" s="526"/>
      <c r="BH12" s="526"/>
      <c r="BI12" s="526"/>
      <c r="BJ12" s="526"/>
      <c r="BK12" s="526"/>
      <c r="BL12" s="533">
        <f>ROUNDDOWN(BE12/BE7*100,1)</f>
        <v>1.5</v>
      </c>
      <c r="BM12" s="534"/>
      <c r="BN12" s="534"/>
      <c r="BO12" s="535"/>
    </row>
    <row r="13" spans="1:67" s="505" customFormat="1" ht="20.100000000000001" customHeight="1">
      <c r="A13" s="160"/>
      <c r="B13" s="49" t="s">
        <v>265</v>
      </c>
      <c r="C13" s="49"/>
      <c r="D13" s="49"/>
      <c r="E13" s="49"/>
      <c r="F13" s="49"/>
      <c r="G13" s="49"/>
      <c r="H13" s="49"/>
      <c r="I13" s="49"/>
      <c r="J13" s="49"/>
      <c r="K13" s="49"/>
      <c r="L13" s="50"/>
      <c r="M13" s="520">
        <v>547621</v>
      </c>
      <c r="N13" s="521"/>
      <c r="O13" s="521"/>
      <c r="P13" s="521"/>
      <c r="Q13" s="521"/>
      <c r="R13" s="521"/>
      <c r="S13" s="521"/>
      <c r="T13" s="522">
        <v>7.59</v>
      </c>
      <c r="U13" s="523"/>
      <c r="V13" s="523"/>
      <c r="W13" s="524"/>
      <c r="X13" s="520">
        <v>538688</v>
      </c>
      <c r="Y13" s="521"/>
      <c r="Z13" s="521"/>
      <c r="AA13" s="521"/>
      <c r="AB13" s="521"/>
      <c r="AC13" s="521"/>
      <c r="AD13" s="521"/>
      <c r="AE13" s="522">
        <v>7.207738556774415</v>
      </c>
      <c r="AF13" s="523"/>
      <c r="AG13" s="523"/>
      <c r="AH13" s="524"/>
      <c r="AI13" s="520">
        <v>533641</v>
      </c>
      <c r="AJ13" s="521"/>
      <c r="AK13" s="521"/>
      <c r="AL13" s="521"/>
      <c r="AM13" s="521"/>
      <c r="AN13" s="521"/>
      <c r="AO13" s="521"/>
      <c r="AP13" s="530">
        <f>AI13/AI7*100</f>
        <v>7.0394463642258973</v>
      </c>
      <c r="AQ13" s="531"/>
      <c r="AR13" s="531"/>
      <c r="AS13" s="532"/>
      <c r="AT13" s="520">
        <v>514823</v>
      </c>
      <c r="AU13" s="521"/>
      <c r="AV13" s="521"/>
      <c r="AW13" s="521"/>
      <c r="AX13" s="521"/>
      <c r="AY13" s="521"/>
      <c r="AZ13" s="521"/>
      <c r="BA13" s="530">
        <f>AT13/AT7*100</f>
        <v>6.6062277725059486</v>
      </c>
      <c r="BB13" s="531"/>
      <c r="BC13" s="531"/>
      <c r="BD13" s="532"/>
      <c r="BE13" s="525">
        <v>480389</v>
      </c>
      <c r="BF13" s="526"/>
      <c r="BG13" s="526"/>
      <c r="BH13" s="526"/>
      <c r="BI13" s="526"/>
      <c r="BJ13" s="526"/>
      <c r="BK13" s="526"/>
      <c r="BL13" s="533">
        <f>ROUND(BE13/BE7*100,1)</f>
        <v>6.2</v>
      </c>
      <c r="BM13" s="534"/>
      <c r="BN13" s="534"/>
      <c r="BO13" s="535"/>
    </row>
    <row r="14" spans="1:67" s="505" customFormat="1" ht="20.100000000000001" customHeight="1">
      <c r="A14" s="160"/>
      <c r="B14" s="49" t="s">
        <v>266</v>
      </c>
      <c r="C14" s="49"/>
      <c r="D14" s="49"/>
      <c r="E14" s="49"/>
      <c r="F14" s="49"/>
      <c r="G14" s="49"/>
      <c r="H14" s="49"/>
      <c r="I14" s="49"/>
      <c r="J14" s="49"/>
      <c r="K14" s="49"/>
      <c r="L14" s="50"/>
      <c r="M14" s="536" t="s">
        <v>15</v>
      </c>
      <c r="N14" s="537"/>
      <c r="O14" s="537"/>
      <c r="P14" s="537"/>
      <c r="Q14" s="537"/>
      <c r="R14" s="537"/>
      <c r="S14" s="537"/>
      <c r="T14" s="538" t="s">
        <v>18</v>
      </c>
      <c r="U14" s="539"/>
      <c r="V14" s="539"/>
      <c r="W14" s="540"/>
      <c r="X14" s="536" t="s">
        <v>18</v>
      </c>
      <c r="Y14" s="537"/>
      <c r="Z14" s="537"/>
      <c r="AA14" s="537"/>
      <c r="AB14" s="537"/>
      <c r="AC14" s="537"/>
      <c r="AD14" s="537"/>
      <c r="AE14" s="538" t="s">
        <v>18</v>
      </c>
      <c r="AF14" s="539"/>
      <c r="AG14" s="539"/>
      <c r="AH14" s="540"/>
      <c r="AI14" s="536" t="s">
        <v>18</v>
      </c>
      <c r="AJ14" s="537"/>
      <c r="AK14" s="537"/>
      <c r="AL14" s="537"/>
      <c r="AM14" s="537"/>
      <c r="AN14" s="537"/>
      <c r="AO14" s="537"/>
      <c r="AP14" s="538" t="s">
        <v>18</v>
      </c>
      <c r="AQ14" s="539"/>
      <c r="AR14" s="539"/>
      <c r="AS14" s="540"/>
      <c r="AT14" s="536" t="s">
        <v>267</v>
      </c>
      <c r="AU14" s="537"/>
      <c r="AV14" s="537"/>
      <c r="AW14" s="537"/>
      <c r="AX14" s="537"/>
      <c r="AY14" s="537"/>
      <c r="AZ14" s="537"/>
      <c r="BA14" s="541" t="s">
        <v>268</v>
      </c>
      <c r="BB14" s="542"/>
      <c r="BC14" s="542"/>
      <c r="BD14" s="543"/>
      <c r="BE14" s="544" t="s">
        <v>269</v>
      </c>
      <c r="BF14" s="545"/>
      <c r="BG14" s="545"/>
      <c r="BH14" s="545"/>
      <c r="BI14" s="545"/>
      <c r="BJ14" s="545"/>
      <c r="BK14" s="545"/>
      <c r="BL14" s="546" t="s">
        <v>268</v>
      </c>
      <c r="BM14" s="547"/>
      <c r="BN14" s="547"/>
      <c r="BO14" s="548"/>
    </row>
    <row r="15" spans="1:67" s="505" customFormat="1" ht="20.100000000000001" customHeight="1">
      <c r="A15" s="160"/>
      <c r="B15" s="518" t="s">
        <v>270</v>
      </c>
      <c r="C15" s="518"/>
      <c r="D15" s="518"/>
      <c r="E15" s="518"/>
      <c r="F15" s="518"/>
      <c r="G15" s="518"/>
      <c r="H15" s="518"/>
      <c r="I15" s="518"/>
      <c r="J15" s="518"/>
      <c r="K15" s="518"/>
      <c r="L15" s="519"/>
      <c r="M15" s="520"/>
      <c r="N15" s="521"/>
      <c r="O15" s="521"/>
      <c r="P15" s="521"/>
      <c r="Q15" s="521"/>
      <c r="R15" s="521"/>
      <c r="S15" s="521"/>
      <c r="T15" s="522"/>
      <c r="U15" s="523"/>
      <c r="V15" s="523"/>
      <c r="W15" s="524"/>
      <c r="X15" s="520"/>
      <c r="Y15" s="521"/>
      <c r="Z15" s="521"/>
      <c r="AA15" s="521"/>
      <c r="AB15" s="521"/>
      <c r="AC15" s="521"/>
      <c r="AD15" s="521"/>
      <c r="AE15" s="522"/>
      <c r="AF15" s="523"/>
      <c r="AG15" s="523"/>
      <c r="AH15" s="524"/>
      <c r="AI15" s="520"/>
      <c r="AJ15" s="521"/>
      <c r="AK15" s="521"/>
      <c r="AL15" s="521"/>
      <c r="AM15" s="521"/>
      <c r="AN15" s="521"/>
      <c r="AO15" s="521"/>
      <c r="AP15" s="530"/>
      <c r="AQ15" s="531"/>
      <c r="AR15" s="531"/>
      <c r="AS15" s="532"/>
      <c r="AT15" s="520"/>
      <c r="AU15" s="521"/>
      <c r="AV15" s="521"/>
      <c r="AW15" s="521"/>
      <c r="AX15" s="521"/>
      <c r="AY15" s="521"/>
      <c r="AZ15" s="521"/>
      <c r="BA15" s="530"/>
      <c r="BB15" s="531"/>
      <c r="BC15" s="531"/>
      <c r="BD15" s="532"/>
      <c r="BE15" s="525"/>
      <c r="BF15" s="526"/>
      <c r="BG15" s="526"/>
      <c r="BH15" s="526"/>
      <c r="BI15" s="526"/>
      <c r="BJ15" s="526"/>
      <c r="BK15" s="526"/>
      <c r="BL15" s="533"/>
      <c r="BM15" s="534"/>
      <c r="BN15" s="534"/>
      <c r="BO15" s="535"/>
    </row>
    <row r="16" spans="1:67" s="505" customFormat="1" ht="20.100000000000001" customHeight="1">
      <c r="A16" s="152"/>
      <c r="B16" s="58" t="s">
        <v>271</v>
      </c>
      <c r="C16" s="58"/>
      <c r="D16" s="58"/>
      <c r="E16" s="58"/>
      <c r="F16" s="58"/>
      <c r="G16" s="58"/>
      <c r="H16" s="58"/>
      <c r="I16" s="58"/>
      <c r="J16" s="58"/>
      <c r="K16" s="58"/>
      <c r="L16" s="50"/>
      <c r="M16" s="549">
        <v>329199</v>
      </c>
      <c r="N16" s="550"/>
      <c r="O16" s="550"/>
      <c r="P16" s="550"/>
      <c r="Q16" s="550"/>
      <c r="R16" s="550"/>
      <c r="S16" s="550"/>
      <c r="T16" s="551">
        <v>4.5599999999999996</v>
      </c>
      <c r="U16" s="552"/>
      <c r="V16" s="552"/>
      <c r="W16" s="553"/>
      <c r="X16" s="549">
        <v>335625</v>
      </c>
      <c r="Y16" s="550"/>
      <c r="Z16" s="550"/>
      <c r="AA16" s="550"/>
      <c r="AB16" s="550"/>
      <c r="AC16" s="550"/>
      <c r="AD16" s="550"/>
      <c r="AE16" s="551">
        <v>4.4907205156183414</v>
      </c>
      <c r="AF16" s="552"/>
      <c r="AG16" s="552"/>
      <c r="AH16" s="553"/>
      <c r="AI16" s="549">
        <v>337762</v>
      </c>
      <c r="AJ16" s="550"/>
      <c r="AK16" s="550"/>
      <c r="AL16" s="550"/>
      <c r="AM16" s="550"/>
      <c r="AN16" s="550"/>
      <c r="AO16" s="550"/>
      <c r="AP16" s="554">
        <f>AI16/AI7*100</f>
        <v>4.4555374921973154</v>
      </c>
      <c r="AQ16" s="555"/>
      <c r="AR16" s="555"/>
      <c r="AS16" s="556"/>
      <c r="AT16" s="549">
        <v>349764</v>
      </c>
      <c r="AU16" s="550"/>
      <c r="AV16" s="550"/>
      <c r="AW16" s="550"/>
      <c r="AX16" s="550"/>
      <c r="AY16" s="550"/>
      <c r="AZ16" s="550"/>
      <c r="BA16" s="554">
        <f>AT16/AT7*100</f>
        <v>4.488184581152689</v>
      </c>
      <c r="BB16" s="555"/>
      <c r="BC16" s="555"/>
      <c r="BD16" s="556"/>
      <c r="BE16" s="557">
        <v>355190</v>
      </c>
      <c r="BF16" s="558"/>
      <c r="BG16" s="558"/>
      <c r="BH16" s="558"/>
      <c r="BI16" s="558"/>
      <c r="BJ16" s="558"/>
      <c r="BK16" s="558"/>
      <c r="BL16" s="533">
        <v>4.5</v>
      </c>
      <c r="BM16" s="534"/>
      <c r="BN16" s="534"/>
      <c r="BO16" s="535"/>
    </row>
    <row r="17" spans="1:67" s="505" customFormat="1" ht="20.100000000000001" customHeight="1">
      <c r="A17" s="559"/>
      <c r="B17" s="560" t="s">
        <v>272</v>
      </c>
      <c r="C17" s="560"/>
      <c r="D17" s="560"/>
      <c r="E17" s="560"/>
      <c r="F17" s="560"/>
      <c r="G17" s="560"/>
      <c r="H17" s="560"/>
      <c r="I17" s="560"/>
      <c r="J17" s="560"/>
      <c r="K17" s="560"/>
      <c r="L17" s="561"/>
      <c r="M17" s="562">
        <v>95</v>
      </c>
      <c r="N17" s="563"/>
      <c r="O17" s="563"/>
      <c r="P17" s="563"/>
      <c r="Q17" s="563"/>
      <c r="R17" s="563"/>
      <c r="S17" s="563"/>
      <c r="T17" s="563"/>
      <c r="U17" s="563"/>
      <c r="V17" s="563"/>
      <c r="W17" s="564"/>
      <c r="X17" s="562">
        <v>95.9</v>
      </c>
      <c r="Y17" s="563"/>
      <c r="Z17" s="563"/>
      <c r="AA17" s="563"/>
      <c r="AB17" s="563"/>
      <c r="AC17" s="563"/>
      <c r="AD17" s="563"/>
      <c r="AE17" s="563"/>
      <c r="AF17" s="563"/>
      <c r="AG17" s="563"/>
      <c r="AH17" s="564"/>
      <c r="AI17" s="562">
        <v>96.6</v>
      </c>
      <c r="AJ17" s="563"/>
      <c r="AK17" s="563"/>
      <c r="AL17" s="563"/>
      <c r="AM17" s="563"/>
      <c r="AN17" s="563"/>
      <c r="AO17" s="563"/>
      <c r="AP17" s="563"/>
      <c r="AQ17" s="563"/>
      <c r="AR17" s="563"/>
      <c r="AS17" s="564"/>
      <c r="AT17" s="562">
        <v>97.3</v>
      </c>
      <c r="AU17" s="563"/>
      <c r="AV17" s="563"/>
      <c r="AW17" s="563"/>
      <c r="AX17" s="563"/>
      <c r="AY17" s="563"/>
      <c r="AZ17" s="563"/>
      <c r="BA17" s="563"/>
      <c r="BB17" s="563"/>
      <c r="BC17" s="563"/>
      <c r="BD17" s="564"/>
      <c r="BE17" s="565">
        <v>97.6</v>
      </c>
      <c r="BF17" s="566"/>
      <c r="BG17" s="566"/>
      <c r="BH17" s="566"/>
      <c r="BI17" s="566"/>
      <c r="BJ17" s="566"/>
      <c r="BK17" s="566"/>
      <c r="BL17" s="566"/>
      <c r="BM17" s="566"/>
      <c r="BN17" s="566"/>
      <c r="BO17" s="567"/>
    </row>
    <row r="18" spans="1:67" s="505" customFormat="1" ht="20.100000000000001" customHeight="1">
      <c r="A18" s="160"/>
      <c r="B18" s="568" t="s">
        <v>273</v>
      </c>
      <c r="C18" s="568"/>
      <c r="D18" s="568"/>
      <c r="E18" s="161"/>
      <c r="F18" s="568" t="s">
        <v>274</v>
      </c>
      <c r="G18" s="568"/>
      <c r="H18" s="568"/>
      <c r="I18" s="568"/>
      <c r="J18" s="568"/>
      <c r="K18" s="568"/>
      <c r="L18" s="161"/>
      <c r="M18" s="569">
        <v>326937.74636400706</v>
      </c>
      <c r="N18" s="570"/>
      <c r="O18" s="570"/>
      <c r="P18" s="570"/>
      <c r="Q18" s="570"/>
      <c r="R18" s="570"/>
      <c r="S18" s="570"/>
      <c r="T18" s="571" t="s">
        <v>275</v>
      </c>
      <c r="U18" s="571"/>
      <c r="V18" s="571"/>
      <c r="W18" s="572"/>
      <c r="X18" s="569">
        <v>333783.43977490999</v>
      </c>
      <c r="Y18" s="570"/>
      <c r="Z18" s="570"/>
      <c r="AA18" s="570"/>
      <c r="AB18" s="570"/>
      <c r="AC18" s="570"/>
      <c r="AD18" s="570"/>
      <c r="AE18" s="571" t="s">
        <v>275</v>
      </c>
      <c r="AF18" s="571"/>
      <c r="AG18" s="571"/>
      <c r="AH18" s="572"/>
      <c r="AI18" s="569">
        <v>335950.54287613562</v>
      </c>
      <c r="AJ18" s="570"/>
      <c r="AK18" s="570"/>
      <c r="AL18" s="570"/>
      <c r="AM18" s="570"/>
      <c r="AN18" s="570"/>
      <c r="AO18" s="570"/>
      <c r="AP18" s="571" t="s">
        <v>275</v>
      </c>
      <c r="AQ18" s="571"/>
      <c r="AR18" s="571"/>
      <c r="AS18" s="572"/>
      <c r="AT18" s="569">
        <v>341768.04666257347</v>
      </c>
      <c r="AU18" s="570"/>
      <c r="AV18" s="570"/>
      <c r="AW18" s="570"/>
      <c r="AX18" s="570"/>
      <c r="AY18" s="570"/>
      <c r="AZ18" s="570"/>
      <c r="BA18" s="571" t="s">
        <v>275</v>
      </c>
      <c r="BB18" s="571"/>
      <c r="BC18" s="571"/>
      <c r="BD18" s="572"/>
      <c r="BE18" s="573">
        <f>BE7*1000/23182</f>
        <v>336319.29945647484</v>
      </c>
      <c r="BF18" s="574"/>
      <c r="BG18" s="574"/>
      <c r="BH18" s="574"/>
      <c r="BI18" s="574"/>
      <c r="BJ18" s="574"/>
      <c r="BK18" s="574"/>
      <c r="BL18" s="575" t="s">
        <v>275</v>
      </c>
      <c r="BM18" s="575"/>
      <c r="BN18" s="575"/>
      <c r="BO18" s="576"/>
    </row>
    <row r="19" spans="1:67" s="505" customFormat="1" ht="20.100000000000001" customHeight="1">
      <c r="A19" s="152"/>
      <c r="B19" s="58"/>
      <c r="C19" s="58"/>
      <c r="D19" s="58"/>
      <c r="E19" s="173"/>
      <c r="F19" s="58" t="s">
        <v>276</v>
      </c>
      <c r="G19" s="58"/>
      <c r="H19" s="58"/>
      <c r="I19" s="58"/>
      <c r="J19" s="58"/>
      <c r="K19" s="58"/>
      <c r="L19" s="173"/>
      <c r="M19" s="577">
        <v>142777.71621915748</v>
      </c>
      <c r="N19" s="578"/>
      <c r="O19" s="578"/>
      <c r="P19" s="578"/>
      <c r="Q19" s="578"/>
      <c r="R19" s="578"/>
      <c r="S19" s="578"/>
      <c r="T19" s="579" t="s">
        <v>275</v>
      </c>
      <c r="U19" s="579"/>
      <c r="V19" s="579"/>
      <c r="W19" s="580"/>
      <c r="X19" s="577">
        <v>146099.99022578439</v>
      </c>
      <c r="Y19" s="578"/>
      <c r="Z19" s="578"/>
      <c r="AA19" s="578"/>
      <c r="AB19" s="578"/>
      <c r="AC19" s="578"/>
      <c r="AD19" s="578"/>
      <c r="AE19" s="579" t="s">
        <v>275</v>
      </c>
      <c r="AF19" s="579"/>
      <c r="AG19" s="579"/>
      <c r="AH19" s="580"/>
      <c r="AI19" s="577">
        <v>147588.27194143759</v>
      </c>
      <c r="AJ19" s="578"/>
      <c r="AK19" s="578"/>
      <c r="AL19" s="578"/>
      <c r="AM19" s="578"/>
      <c r="AN19" s="578"/>
      <c r="AO19" s="578"/>
      <c r="AP19" s="579" t="s">
        <v>275</v>
      </c>
      <c r="AQ19" s="579"/>
      <c r="AR19" s="579"/>
      <c r="AS19" s="580"/>
      <c r="AT19" s="577">
        <v>150991.92048360847</v>
      </c>
      <c r="AU19" s="578"/>
      <c r="AV19" s="578"/>
      <c r="AW19" s="578"/>
      <c r="AX19" s="578"/>
      <c r="AY19" s="578"/>
      <c r="AZ19" s="578"/>
      <c r="BA19" s="579" t="s">
        <v>275</v>
      </c>
      <c r="BB19" s="579"/>
      <c r="BC19" s="579"/>
      <c r="BD19" s="580"/>
      <c r="BE19" s="581">
        <f>BE7*1000/52114</f>
        <v>149605.74893502705</v>
      </c>
      <c r="BF19" s="582"/>
      <c r="BG19" s="582"/>
      <c r="BH19" s="582"/>
      <c r="BI19" s="582"/>
      <c r="BJ19" s="582"/>
      <c r="BK19" s="582"/>
      <c r="BL19" s="583" t="s">
        <v>275</v>
      </c>
      <c r="BM19" s="583"/>
      <c r="BN19" s="583"/>
      <c r="BO19" s="584"/>
    </row>
    <row r="20" spans="1:67" s="505" customFormat="1" ht="12" customHeight="1">
      <c r="A20" s="81" t="s">
        <v>277</v>
      </c>
      <c r="B20" s="81"/>
      <c r="C20" s="81"/>
      <c r="D20" s="81"/>
      <c r="E20" s="81"/>
      <c r="F20" s="161"/>
      <c r="G20" s="161"/>
      <c r="H20" s="161"/>
      <c r="I20" s="161"/>
      <c r="J20" s="161"/>
      <c r="K20" s="161"/>
      <c r="L20" s="16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row>
    <row r="21" spans="1:67" s="586" customFormat="1" ht="9.75">
      <c r="A21" s="585" t="s">
        <v>278</v>
      </c>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row>
    <row r="22" spans="1:67" ht="25.5" customHeight="1"/>
    <row r="23" spans="1:67" s="504" customFormat="1" ht="11.25">
      <c r="A23" s="8"/>
      <c r="B23" s="9"/>
      <c r="C23" s="9"/>
      <c r="D23" s="9"/>
      <c r="E23" s="9"/>
      <c r="F23" s="9"/>
      <c r="G23" s="9"/>
      <c r="H23" s="9"/>
      <c r="AH23" s="588" t="s">
        <v>279</v>
      </c>
      <c r="AI23" s="589" t="s">
        <v>280</v>
      </c>
    </row>
    <row r="24" spans="1:67" s="505" customFormat="1" ht="11.45" customHeight="1" thickBot="1">
      <c r="A24" s="15"/>
      <c r="B24" s="15"/>
      <c r="C24" s="15"/>
      <c r="D24" s="15"/>
      <c r="E24" s="15"/>
      <c r="F24" s="15"/>
      <c r="G24" s="15"/>
      <c r="BI24" s="150" t="s">
        <v>281</v>
      </c>
      <c r="BJ24" s="150"/>
      <c r="BK24" s="150"/>
      <c r="BL24" s="150"/>
      <c r="BM24" s="150"/>
      <c r="BN24" s="150"/>
      <c r="BO24" s="150"/>
    </row>
    <row r="25" spans="1:67" s="505" customFormat="1" ht="15.95" customHeight="1">
      <c r="A25" s="20" t="s">
        <v>282</v>
      </c>
      <c r="B25" s="21"/>
      <c r="C25" s="21"/>
      <c r="D25" s="21"/>
      <c r="E25" s="21"/>
      <c r="F25" s="21"/>
      <c r="G25" s="21"/>
      <c r="H25" s="21"/>
      <c r="I25" s="22"/>
      <c r="J25" s="20" t="s">
        <v>283</v>
      </c>
      <c r="K25" s="21"/>
      <c r="L25" s="21"/>
      <c r="M25" s="21"/>
      <c r="N25" s="21"/>
      <c r="O25" s="21"/>
      <c r="P25" s="21"/>
      <c r="Q25" s="22"/>
      <c r="R25" s="20" t="s">
        <v>284</v>
      </c>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2"/>
      <c r="BG25" s="590" t="s">
        <v>285</v>
      </c>
      <c r="BH25" s="591"/>
      <c r="BI25" s="591"/>
      <c r="BJ25" s="591"/>
      <c r="BK25" s="591"/>
      <c r="BL25" s="591"/>
      <c r="BM25" s="591"/>
      <c r="BN25" s="591"/>
      <c r="BO25" s="592"/>
    </row>
    <row r="26" spans="1:67" s="505" customFormat="1" ht="15.95" customHeight="1">
      <c r="A26" s="67"/>
      <c r="B26" s="68"/>
      <c r="C26" s="68"/>
      <c r="D26" s="68"/>
      <c r="E26" s="68"/>
      <c r="F26" s="68"/>
      <c r="G26" s="68"/>
      <c r="H26" s="68"/>
      <c r="I26" s="84"/>
      <c r="J26" s="67"/>
      <c r="K26" s="68"/>
      <c r="L26" s="68"/>
      <c r="M26" s="68"/>
      <c r="N26" s="68"/>
      <c r="O26" s="68"/>
      <c r="P26" s="68"/>
      <c r="Q26" s="68"/>
      <c r="R26" s="593" t="s">
        <v>286</v>
      </c>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5"/>
      <c r="AP26" s="596" t="s">
        <v>287</v>
      </c>
      <c r="AQ26" s="597"/>
      <c r="AR26" s="597"/>
      <c r="AS26" s="597"/>
      <c r="AT26" s="597"/>
      <c r="AU26" s="597"/>
      <c r="AV26" s="597"/>
      <c r="AW26" s="598"/>
      <c r="AX26" s="596" t="s">
        <v>288</v>
      </c>
      <c r="AY26" s="597"/>
      <c r="AZ26" s="597"/>
      <c r="BA26" s="597"/>
      <c r="BB26" s="597"/>
      <c r="BC26" s="597"/>
      <c r="BD26" s="597"/>
      <c r="BE26" s="597"/>
      <c r="BF26" s="599"/>
      <c r="BG26" s="600"/>
      <c r="BH26" s="600"/>
      <c r="BI26" s="600"/>
      <c r="BJ26" s="600"/>
      <c r="BK26" s="600"/>
      <c r="BL26" s="600"/>
      <c r="BM26" s="600"/>
      <c r="BN26" s="600"/>
      <c r="BO26" s="601"/>
    </row>
    <row r="27" spans="1:67" s="505" customFormat="1" ht="15.95" customHeight="1">
      <c r="A27" s="25"/>
      <c r="B27" s="26"/>
      <c r="C27" s="26"/>
      <c r="D27" s="26"/>
      <c r="E27" s="26"/>
      <c r="F27" s="26"/>
      <c r="G27" s="26"/>
      <c r="H27" s="26"/>
      <c r="I27" s="27"/>
      <c r="J27" s="25"/>
      <c r="K27" s="26"/>
      <c r="L27" s="26"/>
      <c r="M27" s="26"/>
      <c r="N27" s="26"/>
      <c r="O27" s="26"/>
      <c r="P27" s="26"/>
      <c r="Q27" s="26"/>
      <c r="R27" s="602" t="s">
        <v>289</v>
      </c>
      <c r="S27" s="603"/>
      <c r="T27" s="603"/>
      <c r="U27" s="603"/>
      <c r="V27" s="603"/>
      <c r="W27" s="603"/>
      <c r="X27" s="603"/>
      <c r="Y27" s="603"/>
      <c r="Z27" s="604" t="s">
        <v>290</v>
      </c>
      <c r="AA27" s="605"/>
      <c r="AB27" s="605"/>
      <c r="AC27" s="605"/>
      <c r="AD27" s="605"/>
      <c r="AE27" s="605"/>
      <c r="AF27" s="605"/>
      <c r="AG27" s="605"/>
      <c r="AH27" s="606"/>
      <c r="AI27" s="607" t="s">
        <v>291</v>
      </c>
      <c r="AJ27" s="605"/>
      <c r="AK27" s="605"/>
      <c r="AL27" s="605"/>
      <c r="AM27" s="605"/>
      <c r="AN27" s="605"/>
      <c r="AO27" s="608"/>
      <c r="AP27" s="609"/>
      <c r="AQ27" s="610"/>
      <c r="AR27" s="610"/>
      <c r="AS27" s="610"/>
      <c r="AT27" s="610"/>
      <c r="AU27" s="610"/>
      <c r="AV27" s="610"/>
      <c r="AW27" s="611"/>
      <c r="AX27" s="609"/>
      <c r="AY27" s="610"/>
      <c r="AZ27" s="610"/>
      <c r="BA27" s="610"/>
      <c r="BB27" s="610"/>
      <c r="BC27" s="610"/>
      <c r="BD27" s="610"/>
      <c r="BE27" s="610"/>
      <c r="BF27" s="612"/>
      <c r="BG27" s="613"/>
      <c r="BH27" s="613"/>
      <c r="BI27" s="613"/>
      <c r="BJ27" s="613"/>
      <c r="BK27" s="613"/>
      <c r="BL27" s="613"/>
      <c r="BM27" s="613"/>
      <c r="BN27" s="613"/>
      <c r="BO27" s="614"/>
    </row>
    <row r="28" spans="1:67" s="505" customFormat="1" ht="20.100000000000001" customHeight="1">
      <c r="A28" s="615" t="s">
        <v>7</v>
      </c>
      <c r="B28" s="616"/>
      <c r="C28" s="616"/>
      <c r="D28" s="616"/>
      <c r="E28" s="616"/>
      <c r="F28" s="616"/>
      <c r="G28" s="616"/>
      <c r="H28" s="616"/>
      <c r="I28" s="617"/>
      <c r="J28" s="618">
        <v>631515</v>
      </c>
      <c r="K28" s="619"/>
      <c r="L28" s="619"/>
      <c r="M28" s="619"/>
      <c r="N28" s="619"/>
      <c r="O28" s="619"/>
      <c r="P28" s="619"/>
      <c r="Q28" s="620"/>
      <c r="R28" s="621">
        <v>4285</v>
      </c>
      <c r="S28" s="622"/>
      <c r="T28" s="622"/>
      <c r="U28" s="622"/>
      <c r="V28" s="622"/>
      <c r="W28" s="622"/>
      <c r="X28" s="622"/>
      <c r="Y28" s="622"/>
      <c r="Z28" s="623">
        <v>125303</v>
      </c>
      <c r="AA28" s="622"/>
      <c r="AB28" s="622"/>
      <c r="AC28" s="622"/>
      <c r="AD28" s="622"/>
      <c r="AE28" s="622"/>
      <c r="AF28" s="622"/>
      <c r="AG28" s="622"/>
      <c r="AH28" s="624"/>
      <c r="AI28" s="625">
        <v>129588</v>
      </c>
      <c r="AJ28" s="622"/>
      <c r="AK28" s="622"/>
      <c r="AL28" s="622"/>
      <c r="AM28" s="622"/>
      <c r="AN28" s="622"/>
      <c r="AO28" s="626"/>
      <c r="AP28" s="621">
        <v>12038</v>
      </c>
      <c r="AQ28" s="622"/>
      <c r="AR28" s="622"/>
      <c r="AS28" s="622"/>
      <c r="AT28" s="622"/>
      <c r="AU28" s="622"/>
      <c r="AV28" s="622"/>
      <c r="AW28" s="626"/>
      <c r="AX28" s="621">
        <v>110169</v>
      </c>
      <c r="AY28" s="622"/>
      <c r="AZ28" s="622"/>
      <c r="BA28" s="622"/>
      <c r="BB28" s="622"/>
      <c r="BC28" s="622"/>
      <c r="BD28" s="622"/>
      <c r="BE28" s="622"/>
      <c r="BF28" s="626"/>
      <c r="BG28" s="621">
        <v>4413897</v>
      </c>
      <c r="BH28" s="622"/>
      <c r="BI28" s="622"/>
      <c r="BJ28" s="622"/>
      <c r="BK28" s="622"/>
      <c r="BL28" s="622"/>
      <c r="BM28" s="622"/>
      <c r="BN28" s="622"/>
      <c r="BO28" s="626"/>
    </row>
    <row r="29" spans="1:67" s="505" customFormat="1" ht="20.100000000000001" customHeight="1">
      <c r="A29" s="627" t="s">
        <v>292</v>
      </c>
      <c r="B29" s="628"/>
      <c r="C29" s="628"/>
      <c r="D29" s="628"/>
      <c r="E29" s="628"/>
      <c r="F29" s="628"/>
      <c r="G29" s="628"/>
      <c r="H29" s="628"/>
      <c r="I29" s="629"/>
      <c r="J29" s="630">
        <v>648272</v>
      </c>
      <c r="K29" s="630"/>
      <c r="L29" s="630"/>
      <c r="M29" s="630"/>
      <c r="N29" s="630"/>
      <c r="O29" s="630"/>
      <c r="P29" s="630"/>
      <c r="Q29" s="630"/>
      <c r="R29" s="631">
        <v>3970</v>
      </c>
      <c r="S29" s="631"/>
      <c r="T29" s="631"/>
      <c r="U29" s="631"/>
      <c r="V29" s="631"/>
      <c r="W29" s="631"/>
      <c r="X29" s="631"/>
      <c r="Y29" s="621"/>
      <c r="Z29" s="632">
        <v>124748</v>
      </c>
      <c r="AA29" s="631"/>
      <c r="AB29" s="631"/>
      <c r="AC29" s="631"/>
      <c r="AD29" s="631"/>
      <c r="AE29" s="631"/>
      <c r="AF29" s="631"/>
      <c r="AG29" s="631"/>
      <c r="AH29" s="633"/>
      <c r="AI29" s="625">
        <v>128718</v>
      </c>
      <c r="AJ29" s="622"/>
      <c r="AK29" s="622"/>
      <c r="AL29" s="622"/>
      <c r="AM29" s="622"/>
      <c r="AN29" s="622"/>
      <c r="AO29" s="626"/>
      <c r="AP29" s="631">
        <v>12038</v>
      </c>
      <c r="AQ29" s="631"/>
      <c r="AR29" s="631"/>
      <c r="AS29" s="631"/>
      <c r="AT29" s="631"/>
      <c r="AU29" s="631"/>
      <c r="AV29" s="631"/>
      <c r="AW29" s="631"/>
      <c r="AX29" s="631">
        <v>110169</v>
      </c>
      <c r="AY29" s="631"/>
      <c r="AZ29" s="631"/>
      <c r="BA29" s="631"/>
      <c r="BB29" s="631"/>
      <c r="BC29" s="631"/>
      <c r="BD29" s="631"/>
      <c r="BE29" s="631"/>
      <c r="BF29" s="631"/>
      <c r="BG29" s="631">
        <v>4901230</v>
      </c>
      <c r="BH29" s="631"/>
      <c r="BI29" s="631"/>
      <c r="BJ29" s="631"/>
      <c r="BK29" s="631"/>
      <c r="BL29" s="631"/>
      <c r="BM29" s="631"/>
      <c r="BN29" s="631"/>
      <c r="BO29" s="631"/>
    </row>
    <row r="30" spans="1:67" s="505" customFormat="1" ht="20.100000000000001" customHeight="1">
      <c r="A30" s="627" t="s">
        <v>293</v>
      </c>
      <c r="B30" s="628"/>
      <c r="C30" s="628"/>
      <c r="D30" s="628"/>
      <c r="E30" s="628"/>
      <c r="F30" s="628"/>
      <c r="G30" s="628"/>
      <c r="H30" s="628"/>
      <c r="I30" s="629"/>
      <c r="J30" s="630">
        <v>715377</v>
      </c>
      <c r="K30" s="630"/>
      <c r="L30" s="630"/>
      <c r="M30" s="630"/>
      <c r="N30" s="630"/>
      <c r="O30" s="630"/>
      <c r="P30" s="630"/>
      <c r="Q30" s="630"/>
      <c r="R30" s="631">
        <v>4045</v>
      </c>
      <c r="S30" s="631"/>
      <c r="T30" s="631"/>
      <c r="U30" s="631"/>
      <c r="V30" s="631"/>
      <c r="W30" s="631"/>
      <c r="X30" s="631"/>
      <c r="Y30" s="621"/>
      <c r="Z30" s="632">
        <v>127908</v>
      </c>
      <c r="AA30" s="631"/>
      <c r="AB30" s="631"/>
      <c r="AC30" s="631"/>
      <c r="AD30" s="631"/>
      <c r="AE30" s="631"/>
      <c r="AF30" s="631"/>
      <c r="AG30" s="631"/>
      <c r="AH30" s="633"/>
      <c r="AI30" s="625">
        <v>131953</v>
      </c>
      <c r="AJ30" s="622"/>
      <c r="AK30" s="622"/>
      <c r="AL30" s="622"/>
      <c r="AM30" s="622"/>
      <c r="AN30" s="622"/>
      <c r="AO30" s="626"/>
      <c r="AP30" s="631">
        <v>12038</v>
      </c>
      <c r="AQ30" s="631"/>
      <c r="AR30" s="631"/>
      <c r="AS30" s="631"/>
      <c r="AT30" s="631"/>
      <c r="AU30" s="631"/>
      <c r="AV30" s="631"/>
      <c r="AW30" s="631"/>
      <c r="AX30" s="631">
        <v>87169</v>
      </c>
      <c r="AY30" s="631"/>
      <c r="AZ30" s="631"/>
      <c r="BA30" s="631"/>
      <c r="BB30" s="631"/>
      <c r="BC30" s="631"/>
      <c r="BD30" s="631"/>
      <c r="BE30" s="631"/>
      <c r="BF30" s="631"/>
      <c r="BG30" s="631">
        <v>5700694</v>
      </c>
      <c r="BH30" s="631"/>
      <c r="BI30" s="631"/>
      <c r="BJ30" s="631"/>
      <c r="BK30" s="631"/>
      <c r="BL30" s="631"/>
      <c r="BM30" s="631"/>
      <c r="BN30" s="631"/>
      <c r="BO30" s="631"/>
    </row>
    <row r="31" spans="1:67" s="505" customFormat="1" ht="20.100000000000001" customHeight="1">
      <c r="A31" s="627" t="s">
        <v>294</v>
      </c>
      <c r="B31" s="628"/>
      <c r="C31" s="628"/>
      <c r="D31" s="628"/>
      <c r="E31" s="628"/>
      <c r="F31" s="628"/>
      <c r="G31" s="628"/>
      <c r="H31" s="628"/>
      <c r="I31" s="629"/>
      <c r="J31" s="630">
        <v>691295</v>
      </c>
      <c r="K31" s="630"/>
      <c r="L31" s="630"/>
      <c r="M31" s="630"/>
      <c r="N31" s="630"/>
      <c r="O31" s="630"/>
      <c r="P31" s="630"/>
      <c r="Q31" s="630"/>
      <c r="R31" s="631">
        <v>4047</v>
      </c>
      <c r="S31" s="631"/>
      <c r="T31" s="631"/>
      <c r="U31" s="631"/>
      <c r="V31" s="631"/>
      <c r="W31" s="631"/>
      <c r="X31" s="631"/>
      <c r="Y31" s="621"/>
      <c r="Z31" s="632">
        <v>128604</v>
      </c>
      <c r="AA31" s="631"/>
      <c r="AB31" s="631"/>
      <c r="AC31" s="631"/>
      <c r="AD31" s="631"/>
      <c r="AE31" s="631"/>
      <c r="AF31" s="631"/>
      <c r="AG31" s="631"/>
      <c r="AH31" s="633"/>
      <c r="AI31" s="625">
        <v>132651</v>
      </c>
      <c r="AJ31" s="622"/>
      <c r="AK31" s="622"/>
      <c r="AL31" s="622"/>
      <c r="AM31" s="622"/>
      <c r="AN31" s="622"/>
      <c r="AO31" s="626"/>
      <c r="AP31" s="631">
        <v>12038</v>
      </c>
      <c r="AQ31" s="631"/>
      <c r="AR31" s="631"/>
      <c r="AS31" s="631"/>
      <c r="AT31" s="631"/>
      <c r="AU31" s="631"/>
      <c r="AV31" s="631"/>
      <c r="AW31" s="631"/>
      <c r="AX31" s="631">
        <v>87169</v>
      </c>
      <c r="AY31" s="631"/>
      <c r="AZ31" s="631"/>
      <c r="BA31" s="631"/>
      <c r="BB31" s="631"/>
      <c r="BC31" s="631"/>
      <c r="BD31" s="631"/>
      <c r="BE31" s="631"/>
      <c r="BF31" s="631"/>
      <c r="BG31" s="631">
        <v>5725481</v>
      </c>
      <c r="BH31" s="631"/>
      <c r="BI31" s="631"/>
      <c r="BJ31" s="631"/>
      <c r="BK31" s="631"/>
      <c r="BL31" s="631"/>
      <c r="BM31" s="631"/>
      <c r="BN31" s="631"/>
      <c r="BO31" s="631"/>
    </row>
    <row r="32" spans="1:67" s="505" customFormat="1" ht="20.100000000000001" customHeight="1">
      <c r="A32" s="634" t="s">
        <v>295</v>
      </c>
      <c r="B32" s="635"/>
      <c r="C32" s="635"/>
      <c r="D32" s="635"/>
      <c r="E32" s="635"/>
      <c r="F32" s="635"/>
      <c r="G32" s="635"/>
      <c r="H32" s="635"/>
      <c r="I32" s="636"/>
      <c r="J32" s="637">
        <v>701122.37</v>
      </c>
      <c r="K32" s="637"/>
      <c r="L32" s="637"/>
      <c r="M32" s="637"/>
      <c r="N32" s="637"/>
      <c r="O32" s="637"/>
      <c r="P32" s="637"/>
      <c r="Q32" s="637"/>
      <c r="R32" s="638">
        <v>4047.03</v>
      </c>
      <c r="S32" s="638"/>
      <c r="T32" s="638"/>
      <c r="U32" s="638"/>
      <c r="V32" s="638"/>
      <c r="W32" s="638"/>
      <c r="X32" s="638"/>
      <c r="Y32" s="639"/>
      <c r="Z32" s="640">
        <v>129579.659</v>
      </c>
      <c r="AA32" s="638"/>
      <c r="AB32" s="638"/>
      <c r="AC32" s="638"/>
      <c r="AD32" s="638"/>
      <c r="AE32" s="638"/>
      <c r="AF32" s="638"/>
      <c r="AG32" s="638"/>
      <c r="AH32" s="641"/>
      <c r="AI32" s="642">
        <v>133626.68900000001</v>
      </c>
      <c r="AJ32" s="643"/>
      <c r="AK32" s="643"/>
      <c r="AL32" s="643"/>
      <c r="AM32" s="643"/>
      <c r="AN32" s="643"/>
      <c r="AO32" s="644"/>
      <c r="AP32" s="638">
        <v>12038</v>
      </c>
      <c r="AQ32" s="638"/>
      <c r="AR32" s="638"/>
      <c r="AS32" s="638"/>
      <c r="AT32" s="638"/>
      <c r="AU32" s="638"/>
      <c r="AV32" s="638"/>
      <c r="AW32" s="638"/>
      <c r="AX32" s="638">
        <v>87169</v>
      </c>
      <c r="AY32" s="638"/>
      <c r="AZ32" s="638"/>
      <c r="BA32" s="638"/>
      <c r="BB32" s="638"/>
      <c r="BC32" s="638"/>
      <c r="BD32" s="638"/>
      <c r="BE32" s="638"/>
      <c r="BF32" s="638"/>
      <c r="BG32" s="638">
        <v>5428112</v>
      </c>
      <c r="BH32" s="638"/>
      <c r="BI32" s="638"/>
      <c r="BJ32" s="638"/>
      <c r="BK32" s="638"/>
      <c r="BL32" s="638"/>
      <c r="BM32" s="638"/>
      <c r="BN32" s="638"/>
      <c r="BO32" s="638"/>
    </row>
    <row r="33" spans="1:8" s="505" customFormat="1" ht="12" customHeight="1">
      <c r="A33" s="81" t="s">
        <v>296</v>
      </c>
      <c r="B33" s="81"/>
      <c r="C33" s="81"/>
      <c r="D33" s="81"/>
      <c r="E33" s="81"/>
      <c r="F33" s="81"/>
      <c r="G33" s="81"/>
      <c r="H33" s="81"/>
    </row>
  </sheetData>
  <mergeCells count="205">
    <mergeCell ref="A33:H33"/>
    <mergeCell ref="AX31:BF31"/>
    <mergeCell ref="BG31:BO31"/>
    <mergeCell ref="A32:I32"/>
    <mergeCell ref="J32:Q32"/>
    <mergeCell ref="R32:Y32"/>
    <mergeCell ref="Z32:AH32"/>
    <mergeCell ref="AI32:AO32"/>
    <mergeCell ref="AP32:AW32"/>
    <mergeCell ref="AX32:BF32"/>
    <mergeCell ref="BG32:BO32"/>
    <mergeCell ref="A31:I31"/>
    <mergeCell ref="J31:Q31"/>
    <mergeCell ref="R31:Y31"/>
    <mergeCell ref="Z31:AH31"/>
    <mergeCell ref="AI31:AO31"/>
    <mergeCell ref="AP31:AW31"/>
    <mergeCell ref="BG29:BO29"/>
    <mergeCell ref="A30:I30"/>
    <mergeCell ref="J30:Q30"/>
    <mergeCell ref="R30:Y30"/>
    <mergeCell ref="Z30:AH30"/>
    <mergeCell ref="AI30:AO30"/>
    <mergeCell ref="AP30:AW30"/>
    <mergeCell ref="AX30:BF30"/>
    <mergeCell ref="BG30:BO30"/>
    <mergeCell ref="AP28:AW28"/>
    <mergeCell ref="AX28:BF28"/>
    <mergeCell ref="BG28:BO28"/>
    <mergeCell ref="A29:I29"/>
    <mergeCell ref="J29:Q29"/>
    <mergeCell ref="R29:Y29"/>
    <mergeCell ref="Z29:AH29"/>
    <mergeCell ref="AI29:AO29"/>
    <mergeCell ref="AP29:AW29"/>
    <mergeCell ref="AX29:BF29"/>
    <mergeCell ref="R27:Y27"/>
    <mergeCell ref="Z27:AH27"/>
    <mergeCell ref="AI27:AO27"/>
    <mergeCell ref="A28:I28"/>
    <mergeCell ref="J28:Q28"/>
    <mergeCell ref="R28:Y28"/>
    <mergeCell ref="Z28:AH28"/>
    <mergeCell ref="AI28:AO28"/>
    <mergeCell ref="A20:E20"/>
    <mergeCell ref="A21:AH21"/>
    <mergeCell ref="BI24:BO24"/>
    <mergeCell ref="A25:I27"/>
    <mergeCell ref="J25:Q27"/>
    <mergeCell ref="R25:BF25"/>
    <mergeCell ref="BG25:BO27"/>
    <mergeCell ref="R26:AO26"/>
    <mergeCell ref="AP26:AW27"/>
    <mergeCell ref="AX26:BF27"/>
    <mergeCell ref="BE18:BK18"/>
    <mergeCell ref="F19:K19"/>
    <mergeCell ref="M19:S19"/>
    <mergeCell ref="X19:AD19"/>
    <mergeCell ref="AI19:AO19"/>
    <mergeCell ref="AT19:AZ19"/>
    <mergeCell ref="BE19:BK19"/>
    <mergeCell ref="B18:D19"/>
    <mergeCell ref="F18:K18"/>
    <mergeCell ref="M18:S18"/>
    <mergeCell ref="X18:AD18"/>
    <mergeCell ref="AI18:AO18"/>
    <mergeCell ref="AT18:AZ18"/>
    <mergeCell ref="B17:K17"/>
    <mergeCell ref="M17:W17"/>
    <mergeCell ref="X17:AH17"/>
    <mergeCell ref="AI17:AS17"/>
    <mergeCell ref="AT17:BD17"/>
    <mergeCell ref="BE17:BO17"/>
    <mergeCell ref="AI16:AO16"/>
    <mergeCell ref="AP16:AS16"/>
    <mergeCell ref="AT16:AZ16"/>
    <mergeCell ref="BA16:BD16"/>
    <mergeCell ref="BE16:BK16"/>
    <mergeCell ref="BL16:BO16"/>
    <mergeCell ref="AP15:AS15"/>
    <mergeCell ref="AT15:AZ15"/>
    <mergeCell ref="BA15:BD15"/>
    <mergeCell ref="BE15:BK15"/>
    <mergeCell ref="BL15:BO15"/>
    <mergeCell ref="B16:K16"/>
    <mergeCell ref="M16:S16"/>
    <mergeCell ref="T16:W16"/>
    <mergeCell ref="X16:AD16"/>
    <mergeCell ref="AE16:AH16"/>
    <mergeCell ref="B15:K15"/>
    <mergeCell ref="M15:S15"/>
    <mergeCell ref="T15:W15"/>
    <mergeCell ref="X15:AD15"/>
    <mergeCell ref="AE15:AH15"/>
    <mergeCell ref="AI15:AO15"/>
    <mergeCell ref="AI14:AO14"/>
    <mergeCell ref="AP14:AS14"/>
    <mergeCell ref="AT14:AZ14"/>
    <mergeCell ref="BA14:BD14"/>
    <mergeCell ref="BE14:BK14"/>
    <mergeCell ref="BL14:BO14"/>
    <mergeCell ref="AP13:AS13"/>
    <mergeCell ref="AT13:AZ13"/>
    <mergeCell ref="BA13:BD13"/>
    <mergeCell ref="BE13:BK13"/>
    <mergeCell ref="BL13:BO13"/>
    <mergeCell ref="B14:K14"/>
    <mergeCell ref="M14:S14"/>
    <mergeCell ref="T14:W14"/>
    <mergeCell ref="X14:AD14"/>
    <mergeCell ref="AE14:AH14"/>
    <mergeCell ref="B13:K13"/>
    <mergeCell ref="M13:S13"/>
    <mergeCell ref="T13:W13"/>
    <mergeCell ref="X13:AD13"/>
    <mergeCell ref="AE13:AH13"/>
    <mergeCell ref="AI13:AO13"/>
    <mergeCell ref="AI12:AO12"/>
    <mergeCell ref="AP12:AS12"/>
    <mergeCell ref="AT12:AZ12"/>
    <mergeCell ref="BA12:BD12"/>
    <mergeCell ref="BE12:BK12"/>
    <mergeCell ref="BL12:BO12"/>
    <mergeCell ref="AP11:AS11"/>
    <mergeCell ref="AT11:AZ11"/>
    <mergeCell ref="BA11:BD11"/>
    <mergeCell ref="BE11:BK11"/>
    <mergeCell ref="BL11:BO11"/>
    <mergeCell ref="B12:K12"/>
    <mergeCell ref="M12:S12"/>
    <mergeCell ref="T12:W12"/>
    <mergeCell ref="X12:AD12"/>
    <mergeCell ref="AE12:AH12"/>
    <mergeCell ref="B11:K11"/>
    <mergeCell ref="M11:S11"/>
    <mergeCell ref="T11:W11"/>
    <mergeCell ref="X11:AD11"/>
    <mergeCell ref="AE11:AH11"/>
    <mergeCell ref="AI11:AO11"/>
    <mergeCell ref="AI10:AO10"/>
    <mergeCell ref="AP10:AS10"/>
    <mergeCell ref="AT10:AZ10"/>
    <mergeCell ref="BA10:BD10"/>
    <mergeCell ref="BE10:BK10"/>
    <mergeCell ref="BL10:BO10"/>
    <mergeCell ref="AP9:AS9"/>
    <mergeCell ref="AT9:AZ9"/>
    <mergeCell ref="BA9:BD9"/>
    <mergeCell ref="BE9:BK9"/>
    <mergeCell ref="BL9:BO9"/>
    <mergeCell ref="F10:K10"/>
    <mergeCell ref="M10:S10"/>
    <mergeCell ref="T10:W10"/>
    <mergeCell ref="X10:AD10"/>
    <mergeCell ref="AE10:AH10"/>
    <mergeCell ref="BA8:BD8"/>
    <mergeCell ref="BE8:BK8"/>
    <mergeCell ref="BL8:BO8"/>
    <mergeCell ref="B9:D10"/>
    <mergeCell ref="F9:K9"/>
    <mergeCell ref="M9:S9"/>
    <mergeCell ref="T9:W9"/>
    <mergeCell ref="X9:AD9"/>
    <mergeCell ref="AE9:AH9"/>
    <mergeCell ref="AI9:AO9"/>
    <mergeCell ref="BE7:BK7"/>
    <mergeCell ref="BL7:BO7"/>
    <mergeCell ref="B8:K8"/>
    <mergeCell ref="M8:S8"/>
    <mergeCell ref="T8:W8"/>
    <mergeCell ref="X8:AD8"/>
    <mergeCell ref="AE8:AH8"/>
    <mergeCell ref="AI8:AO8"/>
    <mergeCell ref="AP8:AS8"/>
    <mergeCell ref="AT8:AZ8"/>
    <mergeCell ref="BL6:BO6"/>
    <mergeCell ref="B7:K7"/>
    <mergeCell ref="M7:S7"/>
    <mergeCell ref="T7:W7"/>
    <mergeCell ref="X7:AD7"/>
    <mergeCell ref="AE7:AH7"/>
    <mergeCell ref="AI7:AO7"/>
    <mergeCell ref="AP7:AS7"/>
    <mergeCell ref="AT7:AZ7"/>
    <mergeCell ref="BA7:BD7"/>
    <mergeCell ref="BE5:BO5"/>
    <mergeCell ref="M6:S6"/>
    <mergeCell ref="T6:W6"/>
    <mergeCell ref="X6:AD6"/>
    <mergeCell ref="AE6:AH6"/>
    <mergeCell ref="AI6:AO6"/>
    <mergeCell ref="AP6:AS6"/>
    <mergeCell ref="AT6:AZ6"/>
    <mergeCell ref="BA6:BD6"/>
    <mergeCell ref="BE6:BK6"/>
    <mergeCell ref="A1:D1"/>
    <mergeCell ref="BK1:BO1"/>
    <mergeCell ref="Y3:AH3"/>
    <mergeCell ref="AI3:AP3"/>
    <mergeCell ref="BJ4:BO4"/>
    <mergeCell ref="B5:K6"/>
    <mergeCell ref="M5:W5"/>
    <mergeCell ref="X5:AH5"/>
    <mergeCell ref="AI5:AS5"/>
    <mergeCell ref="AT5:BD5"/>
  </mergeCells>
  <phoneticPr fontId="3"/>
  <printOptions horizontalCentered="1"/>
  <pageMargins left="0.59055118110236227" right="0.59055118110236227" top="0.39370078740157483" bottom="0.59055118110236227" header="0.51181102362204722" footer="0.19685039370078741"/>
  <pageSetup paperSize="11" firstPageNumber="174" orientation="portrait" useFirstPageNumber="1" r:id="rId1"/>
  <headerFooter alignWithMargins="0">
    <oddFooter>&amp;C&amp;"ＭＳ Ｐ明朝,標準"&amp;9- &amp;P -</oddFooter>
  </headerFooter>
  <colBreaks count="1" manualBreakCount="1">
    <brk id="34" max="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09"/>
  <sheetViews>
    <sheetView showGridLines="0" view="pageBreakPreview" zoomScaleNormal="100" zoomScaleSheetLayoutView="100" workbookViewId="0">
      <selection activeCell="Y23" sqref="Y23:AF23"/>
    </sheetView>
  </sheetViews>
  <sheetFormatPr defaultRowHeight="13.5"/>
  <cols>
    <col min="1" max="1" width="1.625" style="146" customWidth="1"/>
    <col min="2" max="2" width="18.625" style="146" customWidth="1"/>
    <col min="3" max="3" width="1.625" style="146" customWidth="1"/>
    <col min="4" max="4" width="11.625" style="146" customWidth="1"/>
    <col min="5" max="5" width="7.625" style="146" customWidth="1"/>
    <col min="6" max="6" width="11.625" style="146" customWidth="1"/>
    <col min="7" max="7" width="7.625" style="146" customWidth="1"/>
    <col min="8" max="8" width="11.625" style="146" customWidth="1"/>
    <col min="9" max="9" width="7.625" style="146" customWidth="1"/>
    <col min="10" max="10" width="11.625" style="146" customWidth="1"/>
    <col min="11" max="11" width="7.625" style="146" customWidth="1"/>
    <col min="12" max="12" width="11.625" style="146" customWidth="1"/>
    <col min="13" max="13" width="7.625" style="146" customWidth="1"/>
    <col min="14" max="16384" width="9" style="146"/>
  </cols>
  <sheetData>
    <row r="1" spans="1:13" s="147" customFormat="1" ht="9">
      <c r="A1" s="1" t="s">
        <v>0</v>
      </c>
      <c r="M1" s="3" t="s">
        <v>0</v>
      </c>
    </row>
    <row r="3" spans="1:13" s="148" customFormat="1" ht="12" customHeight="1">
      <c r="B3" s="149"/>
      <c r="C3" s="149"/>
      <c r="D3" s="149"/>
      <c r="E3" s="149"/>
      <c r="F3" s="149"/>
      <c r="G3" s="12" t="s">
        <v>53</v>
      </c>
      <c r="H3" s="145" t="s">
        <v>54</v>
      </c>
      <c r="J3" s="149"/>
      <c r="L3" s="149"/>
    </row>
    <row r="4" spans="1:13" s="15" customFormat="1" ht="11.45" customHeight="1" thickBot="1">
      <c r="G4" s="18"/>
      <c r="I4" s="18"/>
      <c r="K4" s="18"/>
      <c r="L4" s="150" t="s">
        <v>55</v>
      </c>
      <c r="M4" s="150"/>
    </row>
    <row r="5" spans="1:13" s="15" customFormat="1" ht="15.95" customHeight="1">
      <c r="A5" s="20" t="s">
        <v>6</v>
      </c>
      <c r="B5" s="21"/>
      <c r="C5" s="22"/>
      <c r="D5" s="151" t="s">
        <v>7</v>
      </c>
      <c r="E5" s="151"/>
      <c r="F5" s="151">
        <v>26</v>
      </c>
      <c r="G5" s="151"/>
      <c r="H5" s="151">
        <v>27</v>
      </c>
      <c r="I5" s="151"/>
      <c r="J5" s="151">
        <v>28</v>
      </c>
      <c r="K5" s="151"/>
      <c r="L5" s="151">
        <v>29</v>
      </c>
      <c r="M5" s="151"/>
    </row>
    <row r="6" spans="1:13" s="15" customFormat="1" ht="15.95" customHeight="1">
      <c r="A6" s="25"/>
      <c r="B6" s="26"/>
      <c r="C6" s="27"/>
      <c r="D6" s="152" t="s">
        <v>56</v>
      </c>
      <c r="E6" s="153" t="s">
        <v>57</v>
      </c>
      <c r="F6" s="152" t="s">
        <v>56</v>
      </c>
      <c r="G6" s="153" t="s">
        <v>57</v>
      </c>
      <c r="H6" s="152" t="s">
        <v>56</v>
      </c>
      <c r="I6" s="153" t="s">
        <v>57</v>
      </c>
      <c r="J6" s="152" t="s">
        <v>56</v>
      </c>
      <c r="K6" s="153" t="s">
        <v>57</v>
      </c>
      <c r="L6" s="152" t="s">
        <v>56</v>
      </c>
      <c r="M6" s="153" t="s">
        <v>57</v>
      </c>
    </row>
    <row r="7" spans="1:13" s="159" customFormat="1" ht="17.100000000000001" customHeight="1">
      <c r="A7" s="154"/>
      <c r="B7" s="155" t="s">
        <v>58</v>
      </c>
      <c r="C7" s="156"/>
      <c r="D7" s="157">
        <v>16507360</v>
      </c>
      <c r="E7" s="158">
        <v>100</v>
      </c>
      <c r="F7" s="157">
        <v>18181401</v>
      </c>
      <c r="G7" s="158">
        <v>100</v>
      </c>
      <c r="H7" s="157">
        <v>17201714</v>
      </c>
      <c r="I7" s="158">
        <v>100</v>
      </c>
      <c r="J7" s="157">
        <v>18297718</v>
      </c>
      <c r="K7" s="158">
        <v>100</v>
      </c>
      <c r="L7" s="157">
        <f>L20+L21+L22+L23+L24+L25+L26+L27+L28+L29+L30</f>
        <v>21808578</v>
      </c>
      <c r="M7" s="158">
        <v>100</v>
      </c>
    </row>
    <row r="8" spans="1:13" s="15" customFormat="1" ht="17.100000000000001" customHeight="1">
      <c r="A8" s="160"/>
      <c r="B8" s="161" t="s">
        <v>59</v>
      </c>
      <c r="C8" s="50"/>
      <c r="D8" s="162">
        <v>7215843</v>
      </c>
      <c r="E8" s="163">
        <v>43.7</v>
      </c>
      <c r="F8" s="162">
        <v>7473745</v>
      </c>
      <c r="G8" s="163">
        <v>41.1</v>
      </c>
      <c r="H8" s="162">
        <v>7580724</v>
      </c>
      <c r="I8" s="163">
        <v>44.1</v>
      </c>
      <c r="J8" s="162">
        <v>7792995</v>
      </c>
      <c r="K8" s="163">
        <v>42.6</v>
      </c>
      <c r="L8" s="162">
        <v>7796554</v>
      </c>
      <c r="M8" s="164">
        <f>ROUND(L8/$L$7*100,2)</f>
        <v>35.75</v>
      </c>
    </row>
    <row r="9" spans="1:13" s="15" customFormat="1" ht="17.100000000000001" customHeight="1">
      <c r="A9" s="160"/>
      <c r="B9" s="161" t="s">
        <v>60</v>
      </c>
      <c r="C9" s="50"/>
      <c r="D9" s="162">
        <v>136687</v>
      </c>
      <c r="E9" s="163">
        <v>0.8</v>
      </c>
      <c r="F9" s="162">
        <v>124637</v>
      </c>
      <c r="G9" s="163">
        <v>0.7</v>
      </c>
      <c r="H9" s="162">
        <v>130513</v>
      </c>
      <c r="I9" s="163">
        <v>0.7</v>
      </c>
      <c r="J9" s="162">
        <v>138903</v>
      </c>
      <c r="K9" s="163">
        <v>0.8</v>
      </c>
      <c r="L9" s="162">
        <v>138745</v>
      </c>
      <c r="M9" s="164">
        <f t="shared" ref="M9:M18" si="0">ROUND(L9/$L$7*100,2)</f>
        <v>0.64</v>
      </c>
    </row>
    <row r="10" spans="1:13" s="15" customFormat="1" ht="17.100000000000001" customHeight="1">
      <c r="A10" s="160"/>
      <c r="B10" s="161" t="s">
        <v>61</v>
      </c>
      <c r="C10" s="50"/>
      <c r="D10" s="162">
        <v>19208</v>
      </c>
      <c r="E10" s="163">
        <v>0.1</v>
      </c>
      <c r="F10" s="162">
        <v>18342</v>
      </c>
      <c r="G10" s="163">
        <v>0.1</v>
      </c>
      <c r="H10" s="162">
        <v>15281</v>
      </c>
      <c r="I10" s="163">
        <v>0.1</v>
      </c>
      <c r="J10" s="162">
        <v>7342</v>
      </c>
      <c r="K10" s="163">
        <v>0</v>
      </c>
      <c r="L10" s="162">
        <v>14829</v>
      </c>
      <c r="M10" s="164">
        <f t="shared" si="0"/>
        <v>7.0000000000000007E-2</v>
      </c>
    </row>
    <row r="11" spans="1:13" s="15" customFormat="1" ht="17.100000000000001" customHeight="1">
      <c r="A11" s="160"/>
      <c r="B11" s="161" t="s">
        <v>62</v>
      </c>
      <c r="C11" s="50"/>
      <c r="D11" s="162">
        <v>22975</v>
      </c>
      <c r="E11" s="163">
        <v>0.1</v>
      </c>
      <c r="F11" s="162">
        <v>44713</v>
      </c>
      <c r="G11" s="163">
        <v>0.2</v>
      </c>
      <c r="H11" s="162">
        <v>35998</v>
      </c>
      <c r="I11" s="163">
        <v>0.2</v>
      </c>
      <c r="J11" s="162">
        <v>23508</v>
      </c>
      <c r="K11" s="163">
        <v>0.1</v>
      </c>
      <c r="L11" s="162">
        <v>31520</v>
      </c>
      <c r="M11" s="164">
        <f t="shared" si="0"/>
        <v>0.14000000000000001</v>
      </c>
    </row>
    <row r="12" spans="1:13" s="15" customFormat="1" ht="17.100000000000001" customHeight="1">
      <c r="A12" s="160"/>
      <c r="B12" s="161" t="s">
        <v>63</v>
      </c>
      <c r="C12" s="50"/>
      <c r="D12" s="162">
        <v>39643</v>
      </c>
      <c r="E12" s="163">
        <v>0.2</v>
      </c>
      <c r="F12" s="162">
        <v>27492</v>
      </c>
      <c r="G12" s="163">
        <v>0.2</v>
      </c>
      <c r="H12" s="162">
        <v>38047</v>
      </c>
      <c r="I12" s="163">
        <v>0.2</v>
      </c>
      <c r="J12" s="162">
        <v>14787</v>
      </c>
      <c r="K12" s="163">
        <v>0.1</v>
      </c>
      <c r="L12" s="162">
        <v>45272</v>
      </c>
      <c r="M12" s="164">
        <f t="shared" si="0"/>
        <v>0.21</v>
      </c>
    </row>
    <row r="13" spans="1:13" s="15" customFormat="1" ht="17.100000000000001" customHeight="1">
      <c r="A13" s="160"/>
      <c r="B13" s="161" t="s">
        <v>64</v>
      </c>
      <c r="C13" s="50"/>
      <c r="D13" s="162">
        <v>500603</v>
      </c>
      <c r="E13" s="163">
        <v>3</v>
      </c>
      <c r="F13" s="162">
        <v>609149</v>
      </c>
      <c r="G13" s="163">
        <v>3.4</v>
      </c>
      <c r="H13" s="162">
        <v>1044112</v>
      </c>
      <c r="I13" s="163">
        <v>6.1</v>
      </c>
      <c r="J13" s="162">
        <v>961016</v>
      </c>
      <c r="K13" s="163">
        <v>5.2</v>
      </c>
      <c r="L13" s="162">
        <v>1013091</v>
      </c>
      <c r="M13" s="164">
        <f t="shared" si="0"/>
        <v>4.6500000000000004</v>
      </c>
    </row>
    <row r="14" spans="1:13" s="15" customFormat="1" ht="17.100000000000001" customHeight="1">
      <c r="A14" s="160"/>
      <c r="B14" s="161" t="s">
        <v>65</v>
      </c>
      <c r="C14" s="50"/>
      <c r="D14" s="162">
        <v>46229</v>
      </c>
      <c r="E14" s="163">
        <v>0.3</v>
      </c>
      <c r="F14" s="162">
        <v>19624</v>
      </c>
      <c r="G14" s="163">
        <v>0.1</v>
      </c>
      <c r="H14" s="162">
        <v>31095</v>
      </c>
      <c r="I14" s="163">
        <v>0.2</v>
      </c>
      <c r="J14" s="162">
        <v>32765</v>
      </c>
      <c r="K14" s="163">
        <v>0.2</v>
      </c>
      <c r="L14" s="162">
        <v>46400</v>
      </c>
      <c r="M14" s="164">
        <f t="shared" si="0"/>
        <v>0.21</v>
      </c>
    </row>
    <row r="15" spans="1:13" s="15" customFormat="1" ht="17.100000000000001" customHeight="1">
      <c r="A15" s="160"/>
      <c r="B15" s="161" t="s">
        <v>66</v>
      </c>
      <c r="C15" s="50"/>
      <c r="D15" s="162">
        <v>1737418</v>
      </c>
      <c r="E15" s="163">
        <v>10.5</v>
      </c>
      <c r="F15" s="162">
        <v>1706101</v>
      </c>
      <c r="G15" s="163">
        <v>9.4</v>
      </c>
      <c r="H15" s="162">
        <v>1649337</v>
      </c>
      <c r="I15" s="163">
        <v>9.6</v>
      </c>
      <c r="J15" s="162">
        <v>1567462</v>
      </c>
      <c r="K15" s="163">
        <v>8.6</v>
      </c>
      <c r="L15" s="162">
        <v>1599615</v>
      </c>
      <c r="M15" s="164">
        <f t="shared" si="0"/>
        <v>7.33</v>
      </c>
    </row>
    <row r="16" spans="1:13" s="15" customFormat="1" ht="17.100000000000001" customHeight="1">
      <c r="A16" s="160"/>
      <c r="B16" s="161" t="s">
        <v>67</v>
      </c>
      <c r="C16" s="50"/>
      <c r="D16" s="162">
        <v>1535133</v>
      </c>
      <c r="E16" s="163">
        <v>9.3000000000000007</v>
      </c>
      <c r="F16" s="162">
        <v>1454518</v>
      </c>
      <c r="G16" s="163">
        <v>8</v>
      </c>
      <c r="H16" s="162">
        <v>1454023</v>
      </c>
      <c r="I16" s="163">
        <v>8.5</v>
      </c>
      <c r="J16" s="162">
        <v>1370962</v>
      </c>
      <c r="K16" s="163">
        <v>7.5</v>
      </c>
      <c r="L16" s="162">
        <v>1269999</v>
      </c>
      <c r="M16" s="164">
        <f t="shared" si="0"/>
        <v>5.82</v>
      </c>
    </row>
    <row r="17" spans="1:13" s="15" customFormat="1" ht="17.100000000000001" customHeight="1">
      <c r="A17" s="160"/>
      <c r="B17" s="161" t="s">
        <v>68</v>
      </c>
      <c r="C17" s="50"/>
      <c r="D17" s="162">
        <v>202285</v>
      </c>
      <c r="E17" s="163">
        <v>1.2</v>
      </c>
      <c r="F17" s="162">
        <v>251583</v>
      </c>
      <c r="G17" s="163">
        <v>1.4</v>
      </c>
      <c r="H17" s="162">
        <v>195314</v>
      </c>
      <c r="I17" s="163">
        <v>1.1000000000000001</v>
      </c>
      <c r="J17" s="162">
        <v>196500</v>
      </c>
      <c r="K17" s="163">
        <v>1.1000000000000001</v>
      </c>
      <c r="L17" s="162">
        <v>329616</v>
      </c>
      <c r="M17" s="164">
        <f t="shared" si="0"/>
        <v>1.51</v>
      </c>
    </row>
    <row r="18" spans="1:13" s="15" customFormat="1" ht="17.100000000000001" customHeight="1">
      <c r="A18" s="160"/>
      <c r="B18" s="161" t="s">
        <v>69</v>
      </c>
      <c r="C18" s="50"/>
      <c r="D18" s="162">
        <v>49137</v>
      </c>
      <c r="E18" s="163">
        <v>0.3</v>
      </c>
      <c r="F18" s="162">
        <v>51042</v>
      </c>
      <c r="G18" s="163">
        <v>0.3</v>
      </c>
      <c r="H18" s="162">
        <v>52176</v>
      </c>
      <c r="I18" s="163">
        <v>0.3</v>
      </c>
      <c r="J18" s="162">
        <v>46883</v>
      </c>
      <c r="K18" s="163">
        <v>0.3</v>
      </c>
      <c r="L18" s="162">
        <v>53579</v>
      </c>
      <c r="M18" s="164">
        <f t="shared" si="0"/>
        <v>0.25</v>
      </c>
    </row>
    <row r="19" spans="1:13" s="15" customFormat="1" ht="17.100000000000001" customHeight="1">
      <c r="A19" s="165"/>
      <c r="B19" s="166" t="s">
        <v>70</v>
      </c>
      <c r="C19" s="167"/>
      <c r="D19" s="162">
        <v>10400</v>
      </c>
      <c r="E19" s="163">
        <v>0.1</v>
      </c>
      <c r="F19" s="162">
        <v>9530</v>
      </c>
      <c r="G19" s="163">
        <v>0.1</v>
      </c>
      <c r="H19" s="162">
        <v>10184</v>
      </c>
      <c r="I19" s="163">
        <v>0.1</v>
      </c>
      <c r="J19" s="162">
        <v>9976</v>
      </c>
      <c r="K19" s="163">
        <v>0.1</v>
      </c>
      <c r="L19" s="162">
        <v>9688</v>
      </c>
      <c r="M19" s="164">
        <f>ROUND(L19/$L$7*100,2)</f>
        <v>0.04</v>
      </c>
    </row>
    <row r="20" spans="1:13" s="159" customFormat="1" ht="17.100000000000001" customHeight="1">
      <c r="A20" s="168"/>
      <c r="B20" s="169" t="s">
        <v>71</v>
      </c>
      <c r="C20" s="170"/>
      <c r="D20" s="171">
        <v>9778143</v>
      </c>
      <c r="E20" s="172">
        <v>59.1</v>
      </c>
      <c r="F20" s="171">
        <v>10084375</v>
      </c>
      <c r="G20" s="172">
        <v>55.600000000000009</v>
      </c>
      <c r="H20" s="171">
        <v>10587467</v>
      </c>
      <c r="I20" s="172">
        <v>61.600000000000016</v>
      </c>
      <c r="J20" s="171">
        <v>10595637</v>
      </c>
      <c r="K20" s="172">
        <v>58.000000000000007</v>
      </c>
      <c r="L20" s="171">
        <f>SUM(L8+L9+L10+L11+L12+L13+L14+L15+L18+L19)</f>
        <v>10749293</v>
      </c>
      <c r="M20" s="172">
        <f>SUM(M8+M9+M10+M11+M12+M13+M14+M15+M18+M19)</f>
        <v>49.29</v>
      </c>
    </row>
    <row r="21" spans="1:13" s="15" customFormat="1" ht="17.100000000000001" customHeight="1">
      <c r="A21" s="160"/>
      <c r="B21" s="161" t="s">
        <v>72</v>
      </c>
      <c r="C21" s="42"/>
      <c r="D21" s="162">
        <v>342893</v>
      </c>
      <c r="E21" s="163">
        <v>2.1</v>
      </c>
      <c r="F21" s="162">
        <v>389348</v>
      </c>
      <c r="G21" s="163">
        <v>2.1</v>
      </c>
      <c r="H21" s="162">
        <v>349136</v>
      </c>
      <c r="I21" s="163">
        <v>2</v>
      </c>
      <c r="J21" s="162">
        <v>348982</v>
      </c>
      <c r="K21" s="163">
        <v>1.9</v>
      </c>
      <c r="L21" s="162">
        <v>449279</v>
      </c>
      <c r="M21" s="164">
        <f>ROUND(L21/$L$7*100,2)</f>
        <v>2.06</v>
      </c>
    </row>
    <row r="22" spans="1:13" s="15" customFormat="1" ht="17.100000000000001" customHeight="1">
      <c r="A22" s="160"/>
      <c r="B22" s="161" t="s">
        <v>73</v>
      </c>
      <c r="C22" s="50"/>
      <c r="D22" s="162">
        <v>284589</v>
      </c>
      <c r="E22" s="163">
        <v>1.8</v>
      </c>
      <c r="F22" s="162">
        <v>258116</v>
      </c>
      <c r="G22" s="163">
        <v>1.4</v>
      </c>
      <c r="H22" s="162">
        <v>225416</v>
      </c>
      <c r="I22" s="163">
        <v>1.3</v>
      </c>
      <c r="J22" s="162">
        <v>225040</v>
      </c>
      <c r="K22" s="163">
        <v>1.2</v>
      </c>
      <c r="L22" s="162">
        <v>218912</v>
      </c>
      <c r="M22" s="164">
        <f t="shared" ref="M22:M30" si="1">ROUND(L22/$L$7*100,2)</f>
        <v>1</v>
      </c>
    </row>
    <row r="23" spans="1:13" s="15" customFormat="1" ht="17.100000000000001" customHeight="1">
      <c r="A23" s="160"/>
      <c r="B23" s="161" t="s">
        <v>74</v>
      </c>
      <c r="C23" s="50"/>
      <c r="D23" s="162">
        <v>2527331</v>
      </c>
      <c r="E23" s="163">
        <v>15.3</v>
      </c>
      <c r="F23" s="162">
        <v>3055517</v>
      </c>
      <c r="G23" s="163">
        <v>16.8</v>
      </c>
      <c r="H23" s="162">
        <v>2971758</v>
      </c>
      <c r="I23" s="163">
        <v>17.3</v>
      </c>
      <c r="J23" s="162">
        <v>3439026</v>
      </c>
      <c r="K23" s="163">
        <v>18.8</v>
      </c>
      <c r="L23" s="162">
        <v>4637046</v>
      </c>
      <c r="M23" s="164">
        <f t="shared" si="1"/>
        <v>21.26</v>
      </c>
    </row>
    <row r="24" spans="1:13" s="15" customFormat="1" ht="17.100000000000001" customHeight="1">
      <c r="A24" s="160"/>
      <c r="B24" s="161" t="s">
        <v>75</v>
      </c>
      <c r="C24" s="50"/>
      <c r="D24" s="162">
        <v>1098347</v>
      </c>
      <c r="E24" s="163">
        <v>6.7</v>
      </c>
      <c r="F24" s="162">
        <v>1357207</v>
      </c>
      <c r="G24" s="163">
        <v>7.5</v>
      </c>
      <c r="H24" s="162">
        <v>1106197</v>
      </c>
      <c r="I24" s="163">
        <v>6.4</v>
      </c>
      <c r="J24" s="162">
        <v>1139932</v>
      </c>
      <c r="K24" s="163">
        <v>6.2</v>
      </c>
      <c r="L24" s="162">
        <v>1275233</v>
      </c>
      <c r="M24" s="164">
        <f>ROUND(L24/$L$7*100,2)-0.1</f>
        <v>5.75</v>
      </c>
    </row>
    <row r="25" spans="1:13" s="15" customFormat="1" ht="17.100000000000001" customHeight="1">
      <c r="A25" s="160"/>
      <c r="B25" s="161" t="s">
        <v>76</v>
      </c>
      <c r="C25" s="50"/>
      <c r="D25" s="162">
        <v>28581</v>
      </c>
      <c r="E25" s="163">
        <v>0.2</v>
      </c>
      <c r="F25" s="162">
        <v>38592</v>
      </c>
      <c r="G25" s="163">
        <v>0.2</v>
      </c>
      <c r="H25" s="162">
        <v>206115</v>
      </c>
      <c r="I25" s="163">
        <v>1.2</v>
      </c>
      <c r="J25" s="162">
        <v>104498</v>
      </c>
      <c r="K25" s="163">
        <v>0.6</v>
      </c>
      <c r="L25" s="162">
        <v>41112</v>
      </c>
      <c r="M25" s="164">
        <f t="shared" si="1"/>
        <v>0.19</v>
      </c>
    </row>
    <row r="26" spans="1:13" s="15" customFormat="1" ht="17.100000000000001" customHeight="1">
      <c r="A26" s="160"/>
      <c r="B26" s="161" t="s">
        <v>77</v>
      </c>
      <c r="C26" s="50"/>
      <c r="D26" s="162">
        <v>2733</v>
      </c>
      <c r="E26" s="163">
        <v>0</v>
      </c>
      <c r="F26" s="162">
        <v>3707</v>
      </c>
      <c r="G26" s="163">
        <v>0</v>
      </c>
      <c r="H26" s="162">
        <v>22114</v>
      </c>
      <c r="I26" s="163">
        <v>0.1</v>
      </c>
      <c r="J26" s="162">
        <v>5225</v>
      </c>
      <c r="K26" s="163">
        <v>0</v>
      </c>
      <c r="L26" s="162">
        <v>18285</v>
      </c>
      <c r="M26" s="164">
        <f t="shared" si="1"/>
        <v>0.08</v>
      </c>
    </row>
    <row r="27" spans="1:13" s="15" customFormat="1" ht="17.100000000000001" customHeight="1">
      <c r="A27" s="160"/>
      <c r="B27" s="161" t="s">
        <v>78</v>
      </c>
      <c r="C27" s="50"/>
      <c r="D27" s="162">
        <v>10622</v>
      </c>
      <c r="E27" s="163">
        <v>0.1</v>
      </c>
      <c r="F27" s="162">
        <v>60465</v>
      </c>
      <c r="G27" s="163">
        <v>0.3</v>
      </c>
      <c r="H27" s="162">
        <v>11579</v>
      </c>
      <c r="I27" s="163">
        <v>0.1</v>
      </c>
      <c r="J27" s="162">
        <v>238712</v>
      </c>
      <c r="K27" s="163">
        <v>1.3</v>
      </c>
      <c r="L27" s="162">
        <v>856522</v>
      </c>
      <c r="M27" s="164">
        <f t="shared" si="1"/>
        <v>3.93</v>
      </c>
    </row>
    <row r="28" spans="1:13" s="15" customFormat="1" ht="17.100000000000001" customHeight="1">
      <c r="A28" s="160"/>
      <c r="B28" s="161" t="s">
        <v>79</v>
      </c>
      <c r="C28" s="50"/>
      <c r="D28" s="162">
        <v>233365</v>
      </c>
      <c r="E28" s="163">
        <v>1.4</v>
      </c>
      <c r="F28" s="162">
        <v>329989</v>
      </c>
      <c r="G28" s="163">
        <v>1.8</v>
      </c>
      <c r="H28" s="162">
        <v>250998</v>
      </c>
      <c r="I28" s="163">
        <v>1.4</v>
      </c>
      <c r="J28" s="162">
        <v>274261</v>
      </c>
      <c r="K28" s="163">
        <v>1.5</v>
      </c>
      <c r="L28" s="162">
        <v>332123</v>
      </c>
      <c r="M28" s="164">
        <f t="shared" si="1"/>
        <v>1.52</v>
      </c>
    </row>
    <row r="29" spans="1:13" s="15" customFormat="1" ht="17.100000000000001" customHeight="1">
      <c r="A29" s="160"/>
      <c r="B29" s="161" t="s">
        <v>80</v>
      </c>
      <c r="C29" s="50"/>
      <c r="D29" s="162">
        <v>148637</v>
      </c>
      <c r="E29" s="163">
        <v>0.9</v>
      </c>
      <c r="F29" s="162">
        <v>148338</v>
      </c>
      <c r="G29" s="163">
        <v>0.8</v>
      </c>
      <c r="H29" s="162">
        <v>217660</v>
      </c>
      <c r="I29" s="163">
        <v>1.3</v>
      </c>
      <c r="J29" s="162">
        <v>240032</v>
      </c>
      <c r="K29" s="163">
        <v>1.3</v>
      </c>
      <c r="L29" s="162">
        <v>392058</v>
      </c>
      <c r="M29" s="164">
        <f t="shared" si="1"/>
        <v>1.8</v>
      </c>
    </row>
    <row r="30" spans="1:13" s="15" customFormat="1" ht="17.100000000000001" customHeight="1">
      <c r="A30" s="152"/>
      <c r="B30" s="173" t="s">
        <v>81</v>
      </c>
      <c r="C30" s="59"/>
      <c r="D30" s="174">
        <v>2052119</v>
      </c>
      <c r="E30" s="175">
        <v>12.4</v>
      </c>
      <c r="F30" s="174">
        <v>2455747</v>
      </c>
      <c r="G30" s="175">
        <v>13.5</v>
      </c>
      <c r="H30" s="174">
        <v>1253274</v>
      </c>
      <c r="I30" s="175">
        <v>7.3</v>
      </c>
      <c r="J30" s="174">
        <v>1686373</v>
      </c>
      <c r="K30" s="175">
        <v>9.1999999999999993</v>
      </c>
      <c r="L30" s="174">
        <v>2838715</v>
      </c>
      <c r="M30" s="176">
        <f t="shared" si="1"/>
        <v>13.02</v>
      </c>
    </row>
    <row r="31" spans="1:13" s="15" customFormat="1" ht="12" customHeight="1">
      <c r="A31" s="81" t="s">
        <v>49</v>
      </c>
      <c r="B31" s="81"/>
      <c r="E31" s="177"/>
      <c r="G31" s="177"/>
    </row>
    <row r="32" spans="1:13" s="178" customFormat="1" ht="9.75">
      <c r="A32" s="143" t="s">
        <v>82</v>
      </c>
      <c r="B32" s="143"/>
      <c r="C32" s="143"/>
      <c r="D32" s="143"/>
      <c r="E32" s="143"/>
    </row>
    <row r="38" spans="91:91">
      <c r="CM38" s="179"/>
    </row>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sheetData>
  <mergeCells count="9">
    <mergeCell ref="A31:B31"/>
    <mergeCell ref="A32:E32"/>
    <mergeCell ref="L4:M4"/>
    <mergeCell ref="A5:C6"/>
    <mergeCell ref="D5:E5"/>
    <mergeCell ref="F5:G5"/>
    <mergeCell ref="H5:I5"/>
    <mergeCell ref="J5:K5"/>
    <mergeCell ref="L5:M5"/>
  </mergeCells>
  <phoneticPr fontId="3"/>
  <printOptions horizontalCentered="1"/>
  <pageMargins left="0.59055118110236227" right="0.59055118110236227" top="0.39370078740157483" bottom="0.59055118110236227" header="0.51181102362204722" footer="0.19685039370078741"/>
  <pageSetup paperSize="11" firstPageNumber="162" orientation="portrait" useFirstPageNumber="1" r:id="rId1"/>
  <headerFooter alignWithMargins="0">
    <oddFooter>&amp;C&amp;"ＭＳ Ｐ明朝,標準"&amp;9-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13"/>
  <sheetViews>
    <sheetView showGridLines="0" view="pageBreakPreview" zoomScaleNormal="100" zoomScaleSheetLayoutView="100" workbookViewId="0">
      <selection activeCell="Y23" sqref="Y23:AF23"/>
    </sheetView>
  </sheetViews>
  <sheetFormatPr defaultRowHeight="13.5"/>
  <cols>
    <col min="1" max="1" width="1.625" style="146" customWidth="1"/>
    <col min="2" max="2" width="18.625" style="146" customWidth="1"/>
    <col min="3" max="3" width="1.625" style="146" customWidth="1"/>
    <col min="4" max="4" width="11.625" style="146" customWidth="1"/>
    <col min="5" max="5" width="7.625" style="146" customWidth="1"/>
    <col min="6" max="6" width="11.625" style="146" customWidth="1"/>
    <col min="7" max="7" width="7.625" style="146" customWidth="1"/>
    <col min="8" max="8" width="11.625" style="146" customWidth="1"/>
    <col min="9" max="9" width="7.625" style="146" customWidth="1"/>
    <col min="10" max="10" width="11.625" style="146" customWidth="1"/>
    <col min="11" max="11" width="7.625" style="146" customWidth="1"/>
    <col min="12" max="12" width="11.625" style="146" customWidth="1"/>
    <col min="13" max="13" width="7.625" style="146" customWidth="1"/>
    <col min="14" max="14" width="11.875" style="146" bestFit="1" customWidth="1"/>
    <col min="15" max="16384" width="9" style="146"/>
  </cols>
  <sheetData>
    <row r="1" spans="1:13" s="147" customFormat="1" ht="9">
      <c r="A1" s="180" t="s">
        <v>0</v>
      </c>
      <c r="B1" s="180"/>
      <c r="M1" s="3" t="s">
        <v>0</v>
      </c>
    </row>
    <row r="3" spans="1:13" s="148" customFormat="1" ht="12" customHeight="1">
      <c r="B3" s="9"/>
      <c r="C3" s="9"/>
      <c r="D3" s="9"/>
      <c r="E3" s="9"/>
      <c r="F3" s="9"/>
      <c r="G3" s="12" t="s">
        <v>83</v>
      </c>
      <c r="H3" s="145" t="s">
        <v>84</v>
      </c>
      <c r="I3" s="8"/>
      <c r="J3" s="9"/>
      <c r="K3" s="8"/>
      <c r="L3" s="9"/>
      <c r="M3" s="8"/>
    </row>
    <row r="4" spans="1:13" s="15" customFormat="1" ht="11.45" customHeight="1" thickBot="1">
      <c r="G4" s="18"/>
      <c r="I4" s="18"/>
      <c r="K4" s="18"/>
      <c r="L4" s="150" t="s">
        <v>55</v>
      </c>
      <c r="M4" s="150"/>
    </row>
    <row r="5" spans="1:13" s="15" customFormat="1" ht="20.100000000000001" customHeight="1">
      <c r="A5" s="20" t="s">
        <v>6</v>
      </c>
      <c r="B5" s="21"/>
      <c r="C5" s="22"/>
      <c r="D5" s="181" t="s">
        <v>7</v>
      </c>
      <c r="E5" s="181"/>
      <c r="F5" s="181">
        <v>26</v>
      </c>
      <c r="G5" s="181"/>
      <c r="H5" s="181">
        <v>27</v>
      </c>
      <c r="I5" s="181"/>
      <c r="J5" s="181">
        <v>28</v>
      </c>
      <c r="K5" s="181"/>
      <c r="L5" s="181">
        <v>29</v>
      </c>
      <c r="M5" s="181"/>
    </row>
    <row r="6" spans="1:13" s="15" customFormat="1" ht="20.100000000000001" customHeight="1">
      <c r="A6" s="25"/>
      <c r="B6" s="26"/>
      <c r="C6" s="27"/>
      <c r="D6" s="152" t="s">
        <v>56</v>
      </c>
      <c r="E6" s="182" t="s">
        <v>57</v>
      </c>
      <c r="F6" s="152" t="s">
        <v>56</v>
      </c>
      <c r="G6" s="182" t="s">
        <v>57</v>
      </c>
      <c r="H6" s="152" t="s">
        <v>56</v>
      </c>
      <c r="I6" s="182" t="s">
        <v>57</v>
      </c>
      <c r="J6" s="152" t="s">
        <v>56</v>
      </c>
      <c r="K6" s="182" t="s">
        <v>57</v>
      </c>
      <c r="L6" s="152" t="s">
        <v>56</v>
      </c>
      <c r="M6" s="182" t="s">
        <v>57</v>
      </c>
    </row>
    <row r="7" spans="1:13" s="159" customFormat="1" ht="20.100000000000001" customHeight="1">
      <c r="A7" s="154"/>
      <c r="B7" s="155" t="s">
        <v>58</v>
      </c>
      <c r="C7" s="156"/>
      <c r="D7" s="183">
        <v>15997371</v>
      </c>
      <c r="E7" s="184">
        <v>100</v>
      </c>
      <c r="F7" s="183">
        <v>17770403</v>
      </c>
      <c r="G7" s="184">
        <v>100</v>
      </c>
      <c r="H7" s="183">
        <v>16777453</v>
      </c>
      <c r="I7" s="184">
        <v>100</v>
      </c>
      <c r="J7" s="183">
        <v>17795595</v>
      </c>
      <c r="K7" s="184">
        <v>100</v>
      </c>
      <c r="L7" s="183">
        <f>SUM(L8:L21)</f>
        <v>21448277</v>
      </c>
      <c r="M7" s="184">
        <v>100</v>
      </c>
    </row>
    <row r="8" spans="1:13" s="15" customFormat="1" ht="20.100000000000001" customHeight="1">
      <c r="A8" s="160"/>
      <c r="B8" s="161" t="s">
        <v>85</v>
      </c>
      <c r="C8" s="50"/>
      <c r="D8" s="185">
        <v>165754</v>
      </c>
      <c r="E8" s="164">
        <v>1</v>
      </c>
      <c r="F8" s="185">
        <v>164736</v>
      </c>
      <c r="G8" s="164">
        <v>0.9</v>
      </c>
      <c r="H8" s="185">
        <v>178843</v>
      </c>
      <c r="I8" s="164">
        <v>1.1000000000000001</v>
      </c>
      <c r="J8" s="185">
        <v>164895</v>
      </c>
      <c r="K8" s="164">
        <v>0.9</v>
      </c>
      <c r="L8" s="185">
        <v>167366</v>
      </c>
      <c r="M8" s="164">
        <v>0.8</v>
      </c>
    </row>
    <row r="9" spans="1:13" s="15" customFormat="1" ht="20.100000000000001" customHeight="1">
      <c r="A9" s="160"/>
      <c r="B9" s="161" t="s">
        <v>86</v>
      </c>
      <c r="C9" s="50"/>
      <c r="D9" s="185">
        <v>1472081</v>
      </c>
      <c r="E9" s="164">
        <v>9.1999999999999993</v>
      </c>
      <c r="F9" s="185">
        <v>1721580</v>
      </c>
      <c r="G9" s="164">
        <v>9.6999999999999993</v>
      </c>
      <c r="H9" s="185">
        <v>1956893</v>
      </c>
      <c r="I9" s="164">
        <v>11.7</v>
      </c>
      <c r="J9" s="185">
        <v>1655085</v>
      </c>
      <c r="K9" s="164">
        <v>9.3000000000000007</v>
      </c>
      <c r="L9" s="185">
        <v>1559614</v>
      </c>
      <c r="M9" s="164">
        <v>7.3</v>
      </c>
    </row>
    <row r="10" spans="1:13" s="15" customFormat="1" ht="20.100000000000001" customHeight="1">
      <c r="A10" s="160"/>
      <c r="B10" s="161" t="s">
        <v>87</v>
      </c>
      <c r="C10" s="50"/>
      <c r="D10" s="185">
        <v>6475730</v>
      </c>
      <c r="E10" s="164">
        <v>40.5</v>
      </c>
      <c r="F10" s="185">
        <v>7117156</v>
      </c>
      <c r="G10" s="164">
        <v>40</v>
      </c>
      <c r="H10" s="185">
        <v>6982447</v>
      </c>
      <c r="I10" s="164">
        <v>41.6</v>
      </c>
      <c r="J10" s="185">
        <v>7215949</v>
      </c>
      <c r="K10" s="164">
        <v>40.6</v>
      </c>
      <c r="L10" s="185">
        <v>7585754</v>
      </c>
      <c r="M10" s="164">
        <v>35.4</v>
      </c>
    </row>
    <row r="11" spans="1:13" s="15" customFormat="1" ht="20.100000000000001" customHeight="1">
      <c r="A11" s="160"/>
      <c r="B11" s="161" t="s">
        <v>88</v>
      </c>
      <c r="C11" s="50"/>
      <c r="D11" s="185">
        <v>1007874</v>
      </c>
      <c r="E11" s="164">
        <v>6.3</v>
      </c>
      <c r="F11" s="185">
        <v>1077727</v>
      </c>
      <c r="G11" s="164">
        <v>6.1</v>
      </c>
      <c r="H11" s="185">
        <v>1142377</v>
      </c>
      <c r="I11" s="164">
        <v>6.8</v>
      </c>
      <c r="J11" s="185">
        <v>1122954</v>
      </c>
      <c r="K11" s="164">
        <v>6.3</v>
      </c>
      <c r="L11" s="185">
        <v>1062214</v>
      </c>
      <c r="M11" s="164">
        <v>4.9000000000000004</v>
      </c>
    </row>
    <row r="12" spans="1:13" s="15" customFormat="1" ht="20.100000000000001" customHeight="1">
      <c r="A12" s="160"/>
      <c r="B12" s="161" t="s">
        <v>89</v>
      </c>
      <c r="C12" s="50"/>
      <c r="D12" s="185">
        <v>35039</v>
      </c>
      <c r="E12" s="164">
        <v>0.2</v>
      </c>
      <c r="F12" s="185">
        <v>27490</v>
      </c>
      <c r="G12" s="164">
        <v>0.2</v>
      </c>
      <c r="H12" s="185">
        <v>24596</v>
      </c>
      <c r="I12" s="164">
        <v>0.1</v>
      </c>
      <c r="J12" s="185">
        <v>25017</v>
      </c>
      <c r="K12" s="164">
        <v>0.1</v>
      </c>
      <c r="L12" s="185">
        <v>26570</v>
      </c>
      <c r="M12" s="164">
        <v>0.1</v>
      </c>
    </row>
    <row r="13" spans="1:13" s="15" customFormat="1" ht="20.100000000000001" customHeight="1">
      <c r="A13" s="160"/>
      <c r="B13" s="161" t="s">
        <v>90</v>
      </c>
      <c r="C13" s="50"/>
      <c r="D13" s="185">
        <v>88020</v>
      </c>
      <c r="E13" s="164">
        <v>0.6</v>
      </c>
      <c r="F13" s="185">
        <v>51310</v>
      </c>
      <c r="G13" s="164">
        <v>0.3</v>
      </c>
      <c r="H13" s="185">
        <v>54328</v>
      </c>
      <c r="I13" s="164">
        <v>0.3</v>
      </c>
      <c r="J13" s="185">
        <v>81980</v>
      </c>
      <c r="K13" s="164">
        <v>0.5</v>
      </c>
      <c r="L13" s="185">
        <v>112945</v>
      </c>
      <c r="M13" s="164">
        <v>0.5</v>
      </c>
    </row>
    <row r="14" spans="1:13" s="15" customFormat="1" ht="20.100000000000001" customHeight="1">
      <c r="A14" s="160"/>
      <c r="B14" s="161" t="s">
        <v>91</v>
      </c>
      <c r="C14" s="50"/>
      <c r="D14" s="185">
        <v>157738</v>
      </c>
      <c r="E14" s="164">
        <v>1</v>
      </c>
      <c r="F14" s="185">
        <v>115709</v>
      </c>
      <c r="G14" s="164">
        <v>0.6</v>
      </c>
      <c r="H14" s="185">
        <v>184257</v>
      </c>
      <c r="I14" s="164">
        <v>1.1000000000000001</v>
      </c>
      <c r="J14" s="185">
        <v>244592</v>
      </c>
      <c r="K14" s="164">
        <v>1.4</v>
      </c>
      <c r="L14" s="185">
        <v>225435</v>
      </c>
      <c r="M14" s="164">
        <v>1</v>
      </c>
    </row>
    <row r="15" spans="1:13" s="15" customFormat="1" ht="20.100000000000001" customHeight="1">
      <c r="A15" s="160"/>
      <c r="B15" s="161" t="s">
        <v>92</v>
      </c>
      <c r="C15" s="50"/>
      <c r="D15" s="185">
        <v>1648207</v>
      </c>
      <c r="E15" s="164">
        <v>10.3</v>
      </c>
      <c r="F15" s="185">
        <v>2323456</v>
      </c>
      <c r="G15" s="164">
        <v>13.1</v>
      </c>
      <c r="H15" s="185">
        <v>2258705</v>
      </c>
      <c r="I15" s="164">
        <v>13.5</v>
      </c>
      <c r="J15" s="185">
        <v>2858779</v>
      </c>
      <c r="K15" s="164">
        <v>16.100000000000001</v>
      </c>
      <c r="L15" s="185">
        <v>6020398</v>
      </c>
      <c r="M15" s="164">
        <v>28.1</v>
      </c>
    </row>
    <row r="16" spans="1:13" s="15" customFormat="1" ht="20.100000000000001" customHeight="1">
      <c r="A16" s="160"/>
      <c r="B16" s="161" t="s">
        <v>93</v>
      </c>
      <c r="C16" s="50"/>
      <c r="D16" s="185">
        <v>1059719</v>
      </c>
      <c r="E16" s="164">
        <v>6.6</v>
      </c>
      <c r="F16" s="185">
        <v>1027700</v>
      </c>
      <c r="G16" s="164">
        <v>5.8</v>
      </c>
      <c r="H16" s="185">
        <v>633915</v>
      </c>
      <c r="I16" s="164">
        <v>3.8</v>
      </c>
      <c r="J16" s="185">
        <v>573459</v>
      </c>
      <c r="K16" s="164">
        <v>3.2</v>
      </c>
      <c r="L16" s="185">
        <v>623843</v>
      </c>
      <c r="M16" s="164">
        <v>2.9</v>
      </c>
    </row>
    <row r="17" spans="1:15" s="15" customFormat="1" ht="20.100000000000001" customHeight="1">
      <c r="A17" s="160"/>
      <c r="B17" s="161" t="s">
        <v>94</v>
      </c>
      <c r="C17" s="50"/>
      <c r="D17" s="185">
        <v>2183126</v>
      </c>
      <c r="E17" s="164">
        <v>13.6</v>
      </c>
      <c r="F17" s="185">
        <v>2410172</v>
      </c>
      <c r="G17" s="164">
        <v>13.6</v>
      </c>
      <c r="H17" s="185">
        <v>1621058</v>
      </c>
      <c r="I17" s="164">
        <v>9.6</v>
      </c>
      <c r="J17" s="185">
        <v>2125151</v>
      </c>
      <c r="K17" s="164">
        <v>11.9</v>
      </c>
      <c r="L17" s="185">
        <v>2352715</v>
      </c>
      <c r="M17" s="164">
        <v>11</v>
      </c>
    </row>
    <row r="18" spans="1:15" s="187" customFormat="1" ht="20.100000000000001" customHeight="1">
      <c r="A18" s="160"/>
      <c r="B18" s="161" t="s">
        <v>95</v>
      </c>
      <c r="C18" s="50"/>
      <c r="D18" s="162" t="s">
        <v>96</v>
      </c>
      <c r="E18" s="186" t="s">
        <v>18</v>
      </c>
      <c r="F18" s="162" t="s">
        <v>18</v>
      </c>
      <c r="G18" s="186" t="s">
        <v>18</v>
      </c>
      <c r="H18" s="162" t="s">
        <v>18</v>
      </c>
      <c r="I18" s="186" t="s">
        <v>18</v>
      </c>
      <c r="J18" s="162" t="s">
        <v>18</v>
      </c>
      <c r="K18" s="186" t="s">
        <v>18</v>
      </c>
      <c r="L18" s="162" t="s">
        <v>18</v>
      </c>
      <c r="M18" s="186" t="s">
        <v>18</v>
      </c>
      <c r="O18" s="15"/>
    </row>
    <row r="19" spans="1:15" s="15" customFormat="1" ht="20.100000000000001" customHeight="1">
      <c r="A19" s="160"/>
      <c r="B19" s="161" t="s">
        <v>97</v>
      </c>
      <c r="C19" s="50"/>
      <c r="D19" s="185">
        <v>1704083</v>
      </c>
      <c r="E19" s="164">
        <v>10.7</v>
      </c>
      <c r="F19" s="185">
        <v>1733367</v>
      </c>
      <c r="G19" s="164">
        <v>9.7000000000000011</v>
      </c>
      <c r="H19" s="185">
        <v>1740034</v>
      </c>
      <c r="I19" s="164">
        <v>10.4</v>
      </c>
      <c r="J19" s="185">
        <v>1727734</v>
      </c>
      <c r="K19" s="164">
        <v>9.6999999999999993</v>
      </c>
      <c r="L19" s="185">
        <v>1711423</v>
      </c>
      <c r="M19" s="164">
        <v>8</v>
      </c>
    </row>
    <row r="20" spans="1:15" s="15" customFormat="1" ht="20.100000000000001" customHeight="1">
      <c r="A20" s="160"/>
      <c r="B20" s="161" t="s">
        <v>98</v>
      </c>
      <c r="C20" s="50"/>
      <c r="D20" s="162" t="s">
        <v>18</v>
      </c>
      <c r="E20" s="186" t="s">
        <v>18</v>
      </c>
      <c r="F20" s="162" t="s">
        <v>18</v>
      </c>
      <c r="G20" s="186" t="s">
        <v>18</v>
      </c>
      <c r="H20" s="162" t="s">
        <v>18</v>
      </c>
      <c r="I20" s="186" t="s">
        <v>18</v>
      </c>
      <c r="J20" s="162" t="s">
        <v>18</v>
      </c>
      <c r="K20" s="186" t="s">
        <v>18</v>
      </c>
      <c r="L20" s="162" t="s">
        <v>18</v>
      </c>
      <c r="M20" s="186" t="s">
        <v>18</v>
      </c>
    </row>
    <row r="21" spans="1:15" s="15" customFormat="1" ht="20.100000000000001" customHeight="1">
      <c r="A21" s="152"/>
      <c r="B21" s="173" t="s">
        <v>99</v>
      </c>
      <c r="C21" s="59"/>
      <c r="D21" s="174" t="s">
        <v>18</v>
      </c>
      <c r="E21" s="188" t="s">
        <v>18</v>
      </c>
      <c r="F21" s="174" t="s">
        <v>18</v>
      </c>
      <c r="G21" s="188" t="s">
        <v>18</v>
      </c>
      <c r="H21" s="174" t="s">
        <v>18</v>
      </c>
      <c r="I21" s="188" t="s">
        <v>18</v>
      </c>
      <c r="J21" s="174" t="s">
        <v>18</v>
      </c>
      <c r="K21" s="188" t="s">
        <v>18</v>
      </c>
      <c r="L21" s="174" t="s">
        <v>18</v>
      </c>
      <c r="M21" s="188" t="s">
        <v>18</v>
      </c>
    </row>
    <row r="22" spans="1:15" s="15" customFormat="1" ht="12" customHeight="1">
      <c r="A22" s="81" t="s">
        <v>49</v>
      </c>
      <c r="B22" s="81"/>
    </row>
    <row r="23" spans="1:15" s="178" customFormat="1" ht="9.75">
      <c r="A23" s="143" t="s">
        <v>100</v>
      </c>
      <c r="B23" s="143"/>
      <c r="C23" s="143"/>
      <c r="D23" s="143"/>
    </row>
    <row r="24" spans="1:15">
      <c r="A24" s="145"/>
      <c r="B24" s="145"/>
    </row>
    <row r="25" spans="1:15">
      <c r="A25" s="145"/>
      <c r="B25" s="145"/>
    </row>
    <row r="26" spans="1:15">
      <c r="A26" s="145"/>
      <c r="B26" s="145"/>
    </row>
    <row r="27" spans="1:15">
      <c r="A27" s="145"/>
      <c r="B27" s="145"/>
    </row>
    <row r="28" spans="1:15">
      <c r="A28" s="145"/>
      <c r="B28" s="145"/>
    </row>
    <row r="29" spans="1:15">
      <c r="A29" s="145"/>
      <c r="B29" s="145"/>
    </row>
    <row r="30" spans="1:15">
      <c r="A30" s="145"/>
      <c r="B30" s="145"/>
    </row>
    <row r="31" spans="1:15">
      <c r="A31" s="145"/>
      <c r="B31" s="145"/>
    </row>
    <row r="32" spans="1:15">
      <c r="A32" s="145"/>
      <c r="B32" s="145"/>
    </row>
    <row r="33" spans="1:91">
      <c r="A33" s="145"/>
      <c r="B33" s="145"/>
    </row>
    <row r="38" spans="1:91">
      <c r="CM38" s="179"/>
    </row>
    <row r="42" spans="1:91" ht="14.25" customHeight="1"/>
    <row r="43" spans="1:91" ht="14.2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sheetData>
  <mergeCells count="10">
    <mergeCell ref="A22:B22"/>
    <mergeCell ref="A23:D23"/>
    <mergeCell ref="A1:B1"/>
    <mergeCell ref="L4:M4"/>
    <mergeCell ref="A5:C6"/>
    <mergeCell ref="D5:E5"/>
    <mergeCell ref="F5:G5"/>
    <mergeCell ref="H5:I5"/>
    <mergeCell ref="J5:K5"/>
    <mergeCell ref="L5:M5"/>
  </mergeCells>
  <phoneticPr fontId="3"/>
  <pageMargins left="0.59055118110236227" right="0.59055118110236227" top="0.39370078740157483" bottom="0.59055118110236227" header="0.51181102362204722" footer="0.19685039370078741"/>
  <pageSetup paperSize="11" firstPageNumber="164" orientation="portrait" useFirstPageNumber="1" r:id="rId1"/>
  <headerFooter alignWithMargins="0">
    <oddFooter>&amp;C&amp;"ＭＳ Ｐ明朝,標準"&amp;9-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11"/>
  <sheetViews>
    <sheetView showGridLines="0" view="pageBreakPreview" zoomScaleNormal="100" zoomScaleSheetLayoutView="100" workbookViewId="0">
      <selection activeCell="Y23" sqref="Y23:AF23"/>
    </sheetView>
  </sheetViews>
  <sheetFormatPr defaultRowHeight="13.5"/>
  <cols>
    <col min="1" max="1" width="1.625" style="146" customWidth="1"/>
    <col min="2" max="2" width="18.625" style="146" customWidth="1"/>
    <col min="3" max="3" width="1.625" style="146" customWidth="1"/>
    <col min="4" max="4" width="11.625" style="146" customWidth="1"/>
    <col min="5" max="5" width="7.625" style="146" customWidth="1"/>
    <col min="6" max="6" width="11.625" style="146" customWidth="1"/>
    <col min="7" max="7" width="7.625" style="146" customWidth="1"/>
    <col min="8" max="8" width="11.625" style="146" customWidth="1"/>
    <col min="9" max="9" width="7.625" style="146" customWidth="1"/>
    <col min="10" max="10" width="11.625" style="146" customWidth="1"/>
    <col min="11" max="11" width="7.625" style="146" customWidth="1"/>
    <col min="12" max="12" width="11.625" style="146" customWidth="1"/>
    <col min="13" max="13" width="7.625" style="146" customWidth="1"/>
    <col min="14" max="14" width="10.625" style="146" bestFit="1" customWidth="1"/>
    <col min="15" max="15" width="10.875" style="146" bestFit="1" customWidth="1"/>
    <col min="16" max="16384" width="9" style="146"/>
  </cols>
  <sheetData>
    <row r="1" spans="1:13" s="147" customFormat="1" ht="9">
      <c r="A1" s="180" t="s">
        <v>0</v>
      </c>
      <c r="B1" s="180"/>
      <c r="M1" s="3" t="s">
        <v>0</v>
      </c>
    </row>
    <row r="3" spans="1:13" s="148" customFormat="1" ht="12" customHeight="1">
      <c r="A3" s="8"/>
      <c r="B3" s="9"/>
      <c r="C3" s="9"/>
      <c r="D3" s="9"/>
      <c r="E3" s="9"/>
      <c r="F3" s="189" t="s">
        <v>101</v>
      </c>
      <c r="G3" s="189"/>
      <c r="H3" s="190" t="s">
        <v>102</v>
      </c>
      <c r="I3" s="190"/>
      <c r="J3" s="9"/>
      <c r="K3" s="8"/>
      <c r="L3" s="9"/>
      <c r="M3" s="8"/>
    </row>
    <row r="4" spans="1:13" s="15" customFormat="1" ht="11.45" customHeight="1" thickBot="1">
      <c r="G4" s="18"/>
      <c r="I4" s="18"/>
      <c r="K4" s="18"/>
      <c r="L4" s="150" t="s">
        <v>27</v>
      </c>
      <c r="M4" s="150"/>
    </row>
    <row r="5" spans="1:13" s="15" customFormat="1" ht="18" customHeight="1">
      <c r="A5" s="191"/>
      <c r="B5" s="21" t="s">
        <v>6</v>
      </c>
      <c r="C5" s="192"/>
      <c r="D5" s="181" t="s">
        <v>7</v>
      </c>
      <c r="E5" s="181"/>
      <c r="F5" s="181">
        <v>26</v>
      </c>
      <c r="G5" s="181"/>
      <c r="H5" s="181">
        <v>27</v>
      </c>
      <c r="I5" s="181"/>
      <c r="J5" s="181">
        <v>28</v>
      </c>
      <c r="K5" s="181"/>
      <c r="L5" s="181">
        <v>29</v>
      </c>
      <c r="M5" s="181"/>
    </row>
    <row r="6" spans="1:13" s="15" customFormat="1" ht="18" customHeight="1">
      <c r="A6" s="152"/>
      <c r="B6" s="26"/>
      <c r="C6" s="193"/>
      <c r="D6" s="152" t="s">
        <v>56</v>
      </c>
      <c r="E6" s="194" t="s">
        <v>57</v>
      </c>
      <c r="F6" s="152" t="s">
        <v>56</v>
      </c>
      <c r="G6" s="194" t="s">
        <v>57</v>
      </c>
      <c r="H6" s="152" t="s">
        <v>56</v>
      </c>
      <c r="I6" s="194" t="s">
        <v>57</v>
      </c>
      <c r="J6" s="152" t="s">
        <v>56</v>
      </c>
      <c r="K6" s="194" t="s">
        <v>57</v>
      </c>
      <c r="L6" s="152" t="s">
        <v>56</v>
      </c>
      <c r="M6" s="194" t="s">
        <v>57</v>
      </c>
    </row>
    <row r="7" spans="1:13" s="159" customFormat="1" ht="20.100000000000001" customHeight="1">
      <c r="A7" s="195"/>
      <c r="B7" s="196" t="s">
        <v>58</v>
      </c>
      <c r="C7" s="197"/>
      <c r="D7" s="198">
        <v>15997371</v>
      </c>
      <c r="E7" s="199">
        <v>100</v>
      </c>
      <c r="F7" s="198">
        <v>17770403</v>
      </c>
      <c r="G7" s="199">
        <v>100</v>
      </c>
      <c r="H7" s="198">
        <v>16777453</v>
      </c>
      <c r="I7" s="199">
        <v>100</v>
      </c>
      <c r="J7" s="198">
        <v>17795595</v>
      </c>
      <c r="K7" s="199">
        <v>100</v>
      </c>
      <c r="L7" s="198">
        <f>SUM(L14:L21)</f>
        <v>21448277</v>
      </c>
      <c r="M7" s="199">
        <v>100</v>
      </c>
    </row>
    <row r="8" spans="1:13" s="15" customFormat="1" ht="20.100000000000001" customHeight="1">
      <c r="A8" s="200"/>
      <c r="B8" s="201" t="s">
        <v>103</v>
      </c>
      <c r="C8" s="42"/>
      <c r="D8" s="202">
        <v>2152829</v>
      </c>
      <c r="E8" s="203">
        <v>13.5</v>
      </c>
      <c r="F8" s="202">
        <v>2224315</v>
      </c>
      <c r="G8" s="203">
        <v>12.5</v>
      </c>
      <c r="H8" s="202">
        <v>2229349</v>
      </c>
      <c r="I8" s="203">
        <v>13.3</v>
      </c>
      <c r="J8" s="202">
        <v>2208563</v>
      </c>
      <c r="K8" s="203">
        <v>12.4</v>
      </c>
      <c r="L8" s="202">
        <v>2294512</v>
      </c>
      <c r="M8" s="203">
        <f t="shared" ref="M8:M13" si="0">ROUND(L8/L$7*100,1)</f>
        <v>10.7</v>
      </c>
    </row>
    <row r="9" spans="1:13" s="15" customFormat="1" ht="20.100000000000001" customHeight="1">
      <c r="A9" s="160"/>
      <c r="B9" s="161" t="s">
        <v>104</v>
      </c>
      <c r="C9" s="204"/>
      <c r="D9" s="185">
        <v>1431656</v>
      </c>
      <c r="E9" s="205">
        <v>8.9</v>
      </c>
      <c r="F9" s="185">
        <v>1470090</v>
      </c>
      <c r="G9" s="205">
        <v>8.3000000000000007</v>
      </c>
      <c r="H9" s="185">
        <v>1494969</v>
      </c>
      <c r="I9" s="205">
        <v>8.9</v>
      </c>
      <c r="J9" s="185">
        <v>1511390</v>
      </c>
      <c r="K9" s="205">
        <v>8.5</v>
      </c>
      <c r="L9" s="185">
        <v>1568418</v>
      </c>
      <c r="M9" s="205">
        <f t="shared" si="0"/>
        <v>7.3</v>
      </c>
    </row>
    <row r="10" spans="1:13" s="15" customFormat="1" ht="20.100000000000001" customHeight="1">
      <c r="A10" s="160"/>
      <c r="B10" s="161" t="s">
        <v>105</v>
      </c>
      <c r="C10" s="50"/>
      <c r="D10" s="185">
        <v>3928648</v>
      </c>
      <c r="E10" s="205">
        <v>24.6</v>
      </c>
      <c r="F10" s="185">
        <v>4285363</v>
      </c>
      <c r="G10" s="205">
        <v>24.1</v>
      </c>
      <c r="H10" s="185">
        <v>4543724</v>
      </c>
      <c r="I10" s="205">
        <v>27.1</v>
      </c>
      <c r="J10" s="185">
        <v>4734756</v>
      </c>
      <c r="K10" s="205">
        <v>26.6</v>
      </c>
      <c r="L10" s="185">
        <v>4986488</v>
      </c>
      <c r="M10" s="205">
        <f t="shared" si="0"/>
        <v>23.2</v>
      </c>
    </row>
    <row r="11" spans="1:13" s="15" customFormat="1" ht="20.100000000000001" customHeight="1">
      <c r="A11" s="160"/>
      <c r="B11" s="161" t="s">
        <v>97</v>
      </c>
      <c r="C11" s="50"/>
      <c r="D11" s="185">
        <v>1704056</v>
      </c>
      <c r="E11" s="205">
        <v>10.6</v>
      </c>
      <c r="F11" s="185">
        <v>1733343</v>
      </c>
      <c r="G11" s="205">
        <v>9.8000000000000007</v>
      </c>
      <c r="H11" s="185">
        <v>1740034</v>
      </c>
      <c r="I11" s="205">
        <v>10.4</v>
      </c>
      <c r="J11" s="185">
        <v>1727734</v>
      </c>
      <c r="K11" s="205">
        <v>9.6999999999999993</v>
      </c>
      <c r="L11" s="185">
        <v>1711423</v>
      </c>
      <c r="M11" s="205">
        <f t="shared" si="0"/>
        <v>8</v>
      </c>
    </row>
    <row r="12" spans="1:13" s="15" customFormat="1" ht="20.100000000000001" customHeight="1">
      <c r="A12" s="160"/>
      <c r="B12" s="161" t="s">
        <v>106</v>
      </c>
      <c r="C12" s="204"/>
      <c r="D12" s="185">
        <v>1702860</v>
      </c>
      <c r="E12" s="205">
        <v>10.6</v>
      </c>
      <c r="F12" s="185">
        <v>1731607</v>
      </c>
      <c r="G12" s="205">
        <v>9.8000000000000007</v>
      </c>
      <c r="H12" s="185">
        <v>1739438</v>
      </c>
      <c r="I12" s="205">
        <v>10.4</v>
      </c>
      <c r="J12" s="185">
        <v>1726422</v>
      </c>
      <c r="K12" s="205">
        <v>9.6999999999999993</v>
      </c>
      <c r="L12" s="185">
        <v>1708520</v>
      </c>
      <c r="M12" s="205">
        <f t="shared" si="0"/>
        <v>8</v>
      </c>
    </row>
    <row r="13" spans="1:13" s="15" customFormat="1" ht="20.100000000000001" customHeight="1">
      <c r="A13" s="165"/>
      <c r="B13" s="166" t="s">
        <v>107</v>
      </c>
      <c r="C13" s="206"/>
      <c r="D13" s="207">
        <v>1196</v>
      </c>
      <c r="E13" s="208">
        <v>0</v>
      </c>
      <c r="F13" s="207">
        <v>1736</v>
      </c>
      <c r="G13" s="208">
        <v>0</v>
      </c>
      <c r="H13" s="207">
        <v>596</v>
      </c>
      <c r="I13" s="208">
        <v>0</v>
      </c>
      <c r="J13" s="207">
        <v>1312</v>
      </c>
      <c r="K13" s="208">
        <v>0</v>
      </c>
      <c r="L13" s="207">
        <v>2903</v>
      </c>
      <c r="M13" s="208">
        <f t="shared" si="0"/>
        <v>0</v>
      </c>
    </row>
    <row r="14" spans="1:13" s="159" customFormat="1" ht="20.100000000000001" customHeight="1">
      <c r="A14" s="195"/>
      <c r="B14" s="209" t="s">
        <v>71</v>
      </c>
      <c r="C14" s="210"/>
      <c r="D14" s="211">
        <v>7785533</v>
      </c>
      <c r="E14" s="212">
        <v>48.7</v>
      </c>
      <c r="F14" s="211">
        <v>8243021</v>
      </c>
      <c r="G14" s="212">
        <v>46.400000000000006</v>
      </c>
      <c r="H14" s="211">
        <v>8513107</v>
      </c>
      <c r="I14" s="212">
        <v>50.8</v>
      </c>
      <c r="J14" s="211">
        <v>8671053</v>
      </c>
      <c r="K14" s="212">
        <v>48.699999999999996</v>
      </c>
      <c r="L14" s="211">
        <f>L11+L10+L8</f>
        <v>8992423</v>
      </c>
      <c r="M14" s="212">
        <f>M11+M10+M8</f>
        <v>41.9</v>
      </c>
    </row>
    <row r="15" spans="1:13" s="15" customFormat="1" ht="20.100000000000001" customHeight="1">
      <c r="A15" s="200"/>
      <c r="B15" s="201" t="s">
        <v>108</v>
      </c>
      <c r="C15" s="42"/>
      <c r="D15" s="202">
        <v>1999761</v>
      </c>
      <c r="E15" s="203">
        <v>12.5</v>
      </c>
      <c r="F15" s="202">
        <v>2136799</v>
      </c>
      <c r="G15" s="203">
        <v>12</v>
      </c>
      <c r="H15" s="202">
        <v>2417229</v>
      </c>
      <c r="I15" s="203">
        <v>14.4</v>
      </c>
      <c r="J15" s="202">
        <v>2533705</v>
      </c>
      <c r="K15" s="203">
        <v>14.2</v>
      </c>
      <c r="L15" s="202">
        <v>2529562</v>
      </c>
      <c r="M15" s="203">
        <f>ROUND(L15/L$7*100,1)</f>
        <v>11.8</v>
      </c>
    </row>
    <row r="16" spans="1:13" s="15" customFormat="1" ht="20.100000000000001" customHeight="1">
      <c r="A16" s="160"/>
      <c r="B16" s="161" t="s">
        <v>109</v>
      </c>
      <c r="C16" s="50"/>
      <c r="D16" s="185">
        <v>168884</v>
      </c>
      <c r="E16" s="205">
        <v>1.1000000000000001</v>
      </c>
      <c r="F16" s="185">
        <v>193468</v>
      </c>
      <c r="G16" s="205">
        <v>1.1000000000000001</v>
      </c>
      <c r="H16" s="185">
        <v>227194</v>
      </c>
      <c r="I16" s="205">
        <v>1.3</v>
      </c>
      <c r="J16" s="185">
        <v>241319</v>
      </c>
      <c r="K16" s="205">
        <v>1.4</v>
      </c>
      <c r="L16" s="185">
        <v>507663</v>
      </c>
      <c r="M16" s="205">
        <f t="shared" ref="M16:M25" si="1">ROUND(L16/L$7*100,1)</f>
        <v>2.4</v>
      </c>
    </row>
    <row r="17" spans="1:13" s="15" customFormat="1" ht="20.100000000000001" customHeight="1">
      <c r="A17" s="160"/>
      <c r="B17" s="161" t="s">
        <v>110</v>
      </c>
      <c r="C17" s="50"/>
      <c r="D17" s="185">
        <v>1807185</v>
      </c>
      <c r="E17" s="205">
        <v>11.3</v>
      </c>
      <c r="F17" s="185">
        <v>1768940</v>
      </c>
      <c r="G17" s="205">
        <v>10</v>
      </c>
      <c r="H17" s="185">
        <v>2325102</v>
      </c>
      <c r="I17" s="205">
        <v>13.9</v>
      </c>
      <c r="J17" s="185">
        <v>2260118</v>
      </c>
      <c r="K17" s="205">
        <v>12.7</v>
      </c>
      <c r="L17" s="185">
        <v>2337010</v>
      </c>
      <c r="M17" s="205">
        <f t="shared" si="1"/>
        <v>10.9</v>
      </c>
    </row>
    <row r="18" spans="1:13" s="187" customFormat="1" ht="20.100000000000001" customHeight="1">
      <c r="A18" s="160"/>
      <c r="B18" s="161" t="s">
        <v>111</v>
      </c>
      <c r="C18" s="50"/>
      <c r="D18" s="185">
        <v>102842</v>
      </c>
      <c r="E18" s="205">
        <v>0.6</v>
      </c>
      <c r="F18" s="185">
        <v>338276</v>
      </c>
      <c r="G18" s="205">
        <v>1.9</v>
      </c>
      <c r="H18" s="185">
        <v>369509</v>
      </c>
      <c r="I18" s="205">
        <v>2.2000000000000002</v>
      </c>
      <c r="J18" s="185">
        <v>3516</v>
      </c>
      <c r="K18" s="205">
        <v>0</v>
      </c>
      <c r="L18" s="185">
        <v>271254</v>
      </c>
      <c r="M18" s="205">
        <f t="shared" si="1"/>
        <v>1.3</v>
      </c>
    </row>
    <row r="19" spans="1:13" s="15" customFormat="1" ht="20.100000000000001" customHeight="1">
      <c r="A19" s="160"/>
      <c r="B19" s="161" t="s">
        <v>112</v>
      </c>
      <c r="C19" s="50"/>
      <c r="D19" s="185">
        <v>48015</v>
      </c>
      <c r="E19" s="205">
        <v>0.3</v>
      </c>
      <c r="F19" s="185">
        <v>13204</v>
      </c>
      <c r="G19" s="205">
        <v>0.1</v>
      </c>
      <c r="H19" s="185">
        <v>7813</v>
      </c>
      <c r="I19" s="205">
        <v>0</v>
      </c>
      <c r="J19" s="185">
        <v>136342</v>
      </c>
      <c r="K19" s="205">
        <v>0.8</v>
      </c>
      <c r="L19" s="185">
        <v>6263</v>
      </c>
      <c r="M19" s="205">
        <f t="shared" si="1"/>
        <v>0</v>
      </c>
    </row>
    <row r="20" spans="1:13" s="15" customFormat="1" ht="20.100000000000001" customHeight="1">
      <c r="A20" s="160"/>
      <c r="B20" s="161" t="s">
        <v>113</v>
      </c>
      <c r="C20" s="50"/>
      <c r="D20" s="185">
        <v>1523658</v>
      </c>
      <c r="E20" s="205">
        <v>9.5</v>
      </c>
      <c r="F20" s="185">
        <v>1464579</v>
      </c>
      <c r="G20" s="205">
        <v>8.1999999999999993</v>
      </c>
      <c r="H20" s="185">
        <v>1312136</v>
      </c>
      <c r="I20" s="205">
        <v>7.8</v>
      </c>
      <c r="J20" s="185">
        <v>1107445</v>
      </c>
      <c r="K20" s="205">
        <v>6.2</v>
      </c>
      <c r="L20" s="185">
        <v>1149827</v>
      </c>
      <c r="M20" s="205">
        <v>5.3</v>
      </c>
    </row>
    <row r="21" spans="1:13" s="15" customFormat="1" ht="20.100000000000001" customHeight="1">
      <c r="A21" s="160"/>
      <c r="B21" s="161" t="s">
        <v>114</v>
      </c>
      <c r="C21" s="50"/>
      <c r="D21" s="185">
        <v>2561493</v>
      </c>
      <c r="E21" s="205">
        <v>16</v>
      </c>
      <c r="F21" s="185">
        <v>3612116</v>
      </c>
      <c r="G21" s="205">
        <v>20.3</v>
      </c>
      <c r="H21" s="185">
        <v>1605363</v>
      </c>
      <c r="I21" s="205">
        <v>9.6</v>
      </c>
      <c r="J21" s="185">
        <v>2842097</v>
      </c>
      <c r="K21" s="205">
        <v>16</v>
      </c>
      <c r="L21" s="185">
        <v>5654275</v>
      </c>
      <c r="M21" s="205">
        <f t="shared" si="1"/>
        <v>26.4</v>
      </c>
    </row>
    <row r="22" spans="1:13" s="15" customFormat="1" ht="20.100000000000001" customHeight="1">
      <c r="A22" s="160"/>
      <c r="B22" s="161" t="s">
        <v>115</v>
      </c>
      <c r="C22" s="204"/>
      <c r="D22" s="185">
        <v>53520</v>
      </c>
      <c r="E22" s="205">
        <v>0.3</v>
      </c>
      <c r="F22" s="185">
        <v>73086</v>
      </c>
      <c r="G22" s="205">
        <v>0.4</v>
      </c>
      <c r="H22" s="185">
        <v>42204</v>
      </c>
      <c r="I22" s="205">
        <v>0.3</v>
      </c>
      <c r="J22" s="185">
        <v>51062</v>
      </c>
      <c r="K22" s="205">
        <v>0.3</v>
      </c>
      <c r="L22" s="185">
        <v>59358</v>
      </c>
      <c r="M22" s="205">
        <f t="shared" si="1"/>
        <v>0.3</v>
      </c>
    </row>
    <row r="23" spans="1:13" s="15" customFormat="1" ht="20.100000000000001" customHeight="1">
      <c r="A23" s="160"/>
      <c r="B23" s="161" t="s">
        <v>116</v>
      </c>
      <c r="C23" s="204"/>
      <c r="D23" s="185">
        <v>2561493</v>
      </c>
      <c r="E23" s="205">
        <v>16</v>
      </c>
      <c r="F23" s="185">
        <v>3612116</v>
      </c>
      <c r="G23" s="205">
        <v>20.3</v>
      </c>
      <c r="H23" s="185">
        <v>1605363</v>
      </c>
      <c r="I23" s="205">
        <v>9.6</v>
      </c>
      <c r="J23" s="185">
        <v>2842097</v>
      </c>
      <c r="K23" s="205">
        <v>16</v>
      </c>
      <c r="L23" s="185">
        <v>5654275</v>
      </c>
      <c r="M23" s="205">
        <f t="shared" si="1"/>
        <v>26.4</v>
      </c>
    </row>
    <row r="24" spans="1:13" s="15" customFormat="1" ht="20.100000000000001" customHeight="1">
      <c r="A24" s="160"/>
      <c r="B24" s="161" t="s">
        <v>117</v>
      </c>
      <c r="C24" s="204"/>
      <c r="D24" s="185">
        <v>1512406</v>
      </c>
      <c r="E24" s="205">
        <v>9.4</v>
      </c>
      <c r="F24" s="185">
        <v>2347490</v>
      </c>
      <c r="G24" s="205">
        <v>13.2</v>
      </c>
      <c r="H24" s="185">
        <v>1029899</v>
      </c>
      <c r="I24" s="205">
        <v>6.2</v>
      </c>
      <c r="J24" s="185">
        <v>1811953</v>
      </c>
      <c r="K24" s="205">
        <v>10.199999999999999</v>
      </c>
      <c r="L24" s="185">
        <v>4587685</v>
      </c>
      <c r="M24" s="205">
        <f t="shared" si="1"/>
        <v>21.4</v>
      </c>
    </row>
    <row r="25" spans="1:13" s="15" customFormat="1" ht="20.100000000000001" customHeight="1">
      <c r="A25" s="160"/>
      <c r="B25" s="161" t="s">
        <v>118</v>
      </c>
      <c r="C25" s="204"/>
      <c r="D25" s="185">
        <v>1049087</v>
      </c>
      <c r="E25" s="205">
        <v>6.6</v>
      </c>
      <c r="F25" s="185">
        <v>1264626</v>
      </c>
      <c r="G25" s="205">
        <v>7.1</v>
      </c>
      <c r="H25" s="185">
        <v>575464</v>
      </c>
      <c r="I25" s="205">
        <v>3.4</v>
      </c>
      <c r="J25" s="185">
        <v>1030144</v>
      </c>
      <c r="K25" s="205">
        <v>5.8</v>
      </c>
      <c r="L25" s="185">
        <v>1066590</v>
      </c>
      <c r="M25" s="205">
        <f t="shared" si="1"/>
        <v>5</v>
      </c>
    </row>
    <row r="26" spans="1:13" s="15" customFormat="1" ht="20.100000000000001" customHeight="1">
      <c r="A26" s="152"/>
      <c r="B26" s="173" t="s">
        <v>119</v>
      </c>
      <c r="C26" s="213"/>
      <c r="D26" s="174" t="s">
        <v>18</v>
      </c>
      <c r="E26" s="188" t="s">
        <v>18</v>
      </c>
      <c r="F26" s="174" t="s">
        <v>18</v>
      </c>
      <c r="G26" s="188" t="s">
        <v>18</v>
      </c>
      <c r="H26" s="174" t="s">
        <v>18</v>
      </c>
      <c r="I26" s="188" t="s">
        <v>18</v>
      </c>
      <c r="J26" s="174" t="s">
        <v>18</v>
      </c>
      <c r="K26" s="188" t="s">
        <v>18</v>
      </c>
      <c r="L26" s="174" t="s">
        <v>18</v>
      </c>
      <c r="M26" s="188" t="s">
        <v>18</v>
      </c>
    </row>
    <row r="27" spans="1:13" s="15" customFormat="1" ht="12" customHeight="1">
      <c r="A27" s="81" t="s">
        <v>49</v>
      </c>
      <c r="B27" s="81"/>
      <c r="E27" s="177"/>
      <c r="G27" s="177"/>
    </row>
    <row r="28" spans="1:13" s="178" customFormat="1" ht="9.75">
      <c r="A28" s="143" t="s">
        <v>82</v>
      </c>
      <c r="B28" s="143"/>
      <c r="C28" s="143"/>
      <c r="D28" s="143"/>
      <c r="E28" s="143"/>
    </row>
    <row r="29" spans="1:13">
      <c r="A29" s="13"/>
    </row>
    <row r="30" spans="1:13">
      <c r="A30" s="145"/>
      <c r="B30" s="145"/>
    </row>
    <row r="31" spans="1:13">
      <c r="A31" s="145"/>
      <c r="B31" s="145"/>
    </row>
    <row r="32" spans="1:13">
      <c r="A32" s="145"/>
      <c r="B32" s="145"/>
    </row>
    <row r="33" spans="1:91">
      <c r="A33" s="145"/>
      <c r="B33" s="145"/>
    </row>
    <row r="38" spans="1:91">
      <c r="CM38" s="179"/>
    </row>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sheetData>
  <mergeCells count="12">
    <mergeCell ref="A27:B27"/>
    <mergeCell ref="A28:E28"/>
    <mergeCell ref="A1:B1"/>
    <mergeCell ref="F3:G3"/>
    <mergeCell ref="H3:I3"/>
    <mergeCell ref="L4:M4"/>
    <mergeCell ref="B5:B6"/>
    <mergeCell ref="D5:E5"/>
    <mergeCell ref="F5:G5"/>
    <mergeCell ref="H5:I5"/>
    <mergeCell ref="J5:K5"/>
    <mergeCell ref="L5:M5"/>
  </mergeCells>
  <phoneticPr fontId="3"/>
  <printOptions horizontalCentered="1"/>
  <pageMargins left="0.59055118110236227" right="0.59055118110236227" top="0.39370078740157483" bottom="0.59055118110236227" header="0.51181102362204722" footer="0.19685039370078741"/>
  <pageSetup paperSize="11" firstPageNumber="166" orientation="portrait" useFirstPageNumber="1" r:id="rId1"/>
  <headerFooter alignWithMargins="0">
    <oddFooter>&amp;C&amp;"ＭＳ Ｐ明朝,標準"&amp;9-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4"/>
  <sheetViews>
    <sheetView showGridLines="0" view="pageBreakPreview" zoomScaleNormal="100" zoomScaleSheetLayoutView="100" workbookViewId="0">
      <selection activeCell="Y23" sqref="Y23:AF23"/>
    </sheetView>
  </sheetViews>
  <sheetFormatPr defaultRowHeight="13.5"/>
  <cols>
    <col min="1" max="1" width="1.625" style="215" customWidth="1"/>
    <col min="2" max="2" width="4.625" style="215" customWidth="1"/>
    <col min="3" max="3" width="14.75" style="215" customWidth="1"/>
    <col min="4" max="4" width="1.625" style="215" customWidth="1"/>
    <col min="5" max="7" width="12.5" style="146" customWidth="1"/>
    <col min="8" max="12" width="1.625" style="146" customWidth="1"/>
    <col min="13" max="16384" width="9" style="146"/>
  </cols>
  <sheetData>
    <row r="1" spans="1:10" s="147" customFormat="1" ht="9">
      <c r="A1" s="1" t="s">
        <v>0</v>
      </c>
      <c r="B1" s="214"/>
      <c r="C1" s="214"/>
      <c r="D1" s="214"/>
    </row>
    <row r="2" spans="1:10" ht="10.5" customHeight="1"/>
    <row r="3" spans="1:10" s="148" customFormat="1" ht="12" customHeight="1">
      <c r="A3" s="216" t="s">
        <v>120</v>
      </c>
      <c r="B3" s="216"/>
      <c r="C3" s="216"/>
      <c r="D3" s="216"/>
      <c r="E3" s="216"/>
      <c r="F3" s="216"/>
      <c r="G3" s="216"/>
    </row>
    <row r="4" spans="1:10" s="15" customFormat="1" ht="11.45" customHeight="1" thickBot="1">
      <c r="A4" s="161"/>
      <c r="B4" s="161"/>
      <c r="C4" s="161"/>
      <c r="D4" s="161"/>
      <c r="G4" s="18" t="s">
        <v>121</v>
      </c>
    </row>
    <row r="5" spans="1:10" s="15" customFormat="1" ht="12.75" customHeight="1">
      <c r="A5" s="20" t="s">
        <v>6</v>
      </c>
      <c r="B5" s="21"/>
      <c r="C5" s="21"/>
      <c r="D5" s="22"/>
      <c r="E5" s="217" t="s">
        <v>122</v>
      </c>
      <c r="F5" s="23"/>
      <c r="G5" s="24"/>
    </row>
    <row r="6" spans="1:10" s="15" customFormat="1" ht="12.75" customHeight="1">
      <c r="A6" s="25"/>
      <c r="B6" s="26"/>
      <c r="C6" s="26"/>
      <c r="D6" s="27"/>
      <c r="E6" s="152" t="s">
        <v>123</v>
      </c>
      <c r="F6" s="218" t="s">
        <v>124</v>
      </c>
      <c r="G6" s="193" t="s">
        <v>56</v>
      </c>
    </row>
    <row r="7" spans="1:10" s="225" customFormat="1" ht="12.75" customHeight="1">
      <c r="A7" s="219"/>
      <c r="B7" s="32" t="s">
        <v>58</v>
      </c>
      <c r="C7" s="32"/>
      <c r="D7" s="220"/>
      <c r="E7" s="221">
        <f>E8+E9+E12+E13+E14+E15+E18+E19+E20+E23+E27+E31+E34+E35+E36+E37+E43</f>
        <v>20950000</v>
      </c>
      <c r="F7" s="222">
        <f>F8+F9+F12+F13+F14+F15+F18+F19+F20+F23+F27+F31+F34+F35+F36+F37+F43</f>
        <v>22416463</v>
      </c>
      <c r="G7" s="223">
        <f>G8+G9+G12+G13+G14+G15+G18+G19+G20+G23+G27+G31+G34+G35+G36+G37+G43</f>
        <v>21826769</v>
      </c>
      <c r="H7" s="224"/>
      <c r="I7" s="224"/>
      <c r="J7" s="224"/>
    </row>
    <row r="8" spans="1:10" s="15" customFormat="1" ht="12.75" customHeight="1">
      <c r="A8" s="226"/>
      <c r="B8" s="41" t="s">
        <v>59</v>
      </c>
      <c r="C8" s="41"/>
      <c r="D8" s="227"/>
      <c r="E8" s="228">
        <v>7488231</v>
      </c>
      <c r="F8" s="229">
        <v>7696231</v>
      </c>
      <c r="G8" s="230">
        <v>7796554</v>
      </c>
    </row>
    <row r="9" spans="1:10" s="15" customFormat="1" ht="12.75" customHeight="1">
      <c r="A9" s="231"/>
      <c r="B9" s="49" t="s">
        <v>60</v>
      </c>
      <c r="C9" s="49"/>
      <c r="D9" s="232"/>
      <c r="E9" s="233">
        <v>118000</v>
      </c>
      <c r="F9" s="234">
        <v>118000</v>
      </c>
      <c r="G9" s="235">
        <v>138745</v>
      </c>
    </row>
    <row r="10" spans="1:10" s="15" customFormat="1" ht="12.75" customHeight="1">
      <c r="A10" s="231"/>
      <c r="B10" s="161"/>
      <c r="C10" s="161" t="s">
        <v>125</v>
      </c>
      <c r="D10" s="232"/>
      <c r="E10" s="233">
        <v>35000</v>
      </c>
      <c r="F10" s="234">
        <v>35000</v>
      </c>
      <c r="G10" s="235">
        <v>40202</v>
      </c>
    </row>
    <row r="11" spans="1:10" s="15" customFormat="1" ht="12.75" customHeight="1">
      <c r="A11" s="231"/>
      <c r="B11" s="161"/>
      <c r="C11" s="161" t="s">
        <v>126</v>
      </c>
      <c r="D11" s="232"/>
      <c r="E11" s="233">
        <v>83000</v>
      </c>
      <c r="F11" s="234">
        <v>83000</v>
      </c>
      <c r="G11" s="235">
        <v>98543</v>
      </c>
    </row>
    <row r="12" spans="1:10" s="15" customFormat="1" ht="12.75" customHeight="1">
      <c r="A12" s="231"/>
      <c r="B12" s="49" t="s">
        <v>127</v>
      </c>
      <c r="C12" s="49"/>
      <c r="D12" s="232"/>
      <c r="E12" s="233">
        <v>56000</v>
      </c>
      <c r="F12" s="234">
        <v>56000</v>
      </c>
      <c r="G12" s="235">
        <v>91621</v>
      </c>
    </row>
    <row r="13" spans="1:10" s="15" customFormat="1" ht="12.75" customHeight="1">
      <c r="A13" s="231"/>
      <c r="B13" s="49" t="s">
        <v>64</v>
      </c>
      <c r="C13" s="49"/>
      <c r="D13" s="232"/>
      <c r="E13" s="233">
        <v>1000000</v>
      </c>
      <c r="F13" s="234">
        <v>1000000</v>
      </c>
      <c r="G13" s="235">
        <v>1013091</v>
      </c>
    </row>
    <row r="14" spans="1:10" s="15" customFormat="1" ht="12.75" customHeight="1">
      <c r="A14" s="231"/>
      <c r="B14" s="49" t="s">
        <v>65</v>
      </c>
      <c r="C14" s="49"/>
      <c r="D14" s="232"/>
      <c r="E14" s="233">
        <v>24000</v>
      </c>
      <c r="F14" s="234">
        <v>24000</v>
      </c>
      <c r="G14" s="235">
        <v>46400</v>
      </c>
    </row>
    <row r="15" spans="1:10" s="15" customFormat="1" ht="12.75" customHeight="1">
      <c r="A15" s="231"/>
      <c r="B15" s="49" t="s">
        <v>66</v>
      </c>
      <c r="C15" s="49"/>
      <c r="D15" s="232"/>
      <c r="E15" s="233">
        <v>1435000</v>
      </c>
      <c r="F15" s="234">
        <v>1653194</v>
      </c>
      <c r="G15" s="235">
        <v>1653194</v>
      </c>
    </row>
    <row r="16" spans="1:10" s="15" customFormat="1" ht="12.75" customHeight="1">
      <c r="A16" s="231"/>
      <c r="B16" s="161"/>
      <c r="C16" s="161" t="s">
        <v>128</v>
      </c>
      <c r="D16" s="232"/>
      <c r="E16" s="233">
        <v>1390000</v>
      </c>
      <c r="F16" s="234">
        <v>1599615</v>
      </c>
      <c r="G16" s="235">
        <v>1599615</v>
      </c>
    </row>
    <row r="17" spans="1:7" s="15" customFormat="1" ht="12.75" customHeight="1">
      <c r="A17" s="231"/>
      <c r="B17" s="161"/>
      <c r="C17" s="161" t="s">
        <v>129</v>
      </c>
      <c r="D17" s="232"/>
      <c r="E17" s="233">
        <v>45000</v>
      </c>
      <c r="F17" s="234">
        <v>53579</v>
      </c>
      <c r="G17" s="235">
        <v>53579</v>
      </c>
    </row>
    <row r="18" spans="1:7" s="15" customFormat="1" ht="12.75" customHeight="1">
      <c r="A18" s="231"/>
      <c r="B18" s="49" t="s">
        <v>70</v>
      </c>
      <c r="C18" s="49"/>
      <c r="D18" s="232"/>
      <c r="E18" s="233">
        <v>9000</v>
      </c>
      <c r="F18" s="234">
        <v>9000</v>
      </c>
      <c r="G18" s="235">
        <v>9688</v>
      </c>
    </row>
    <row r="19" spans="1:7" s="15" customFormat="1" ht="12.75" customHeight="1">
      <c r="A19" s="231"/>
      <c r="B19" s="49" t="s">
        <v>72</v>
      </c>
      <c r="C19" s="49"/>
      <c r="D19" s="232"/>
      <c r="E19" s="233">
        <v>567664</v>
      </c>
      <c r="F19" s="234">
        <v>555960</v>
      </c>
      <c r="G19" s="235">
        <v>557468</v>
      </c>
    </row>
    <row r="20" spans="1:7" s="15" customFormat="1" ht="12.75" customHeight="1">
      <c r="A20" s="231"/>
      <c r="B20" s="49" t="s">
        <v>73</v>
      </c>
      <c r="C20" s="49"/>
      <c r="D20" s="232"/>
      <c r="E20" s="233">
        <v>79998</v>
      </c>
      <c r="F20" s="234">
        <v>83442</v>
      </c>
      <c r="G20" s="235">
        <v>86843</v>
      </c>
    </row>
    <row r="21" spans="1:7" s="15" customFormat="1" ht="12.75" customHeight="1">
      <c r="A21" s="231"/>
      <c r="B21" s="161"/>
      <c r="C21" s="161" t="s">
        <v>130</v>
      </c>
      <c r="D21" s="232"/>
      <c r="E21" s="233">
        <v>58240</v>
      </c>
      <c r="F21" s="234">
        <v>62685</v>
      </c>
      <c r="G21" s="235">
        <v>63200</v>
      </c>
    </row>
    <row r="22" spans="1:7" s="15" customFormat="1" ht="12.75" customHeight="1">
      <c r="A22" s="231"/>
      <c r="B22" s="161"/>
      <c r="C22" s="161" t="s">
        <v>131</v>
      </c>
      <c r="D22" s="232"/>
      <c r="E22" s="233">
        <v>21758</v>
      </c>
      <c r="F22" s="234">
        <v>20757</v>
      </c>
      <c r="G22" s="235">
        <v>23643</v>
      </c>
    </row>
    <row r="23" spans="1:7" s="15" customFormat="1" ht="12.75" customHeight="1">
      <c r="A23" s="231"/>
      <c r="B23" s="49" t="s">
        <v>74</v>
      </c>
      <c r="C23" s="49"/>
      <c r="D23" s="232"/>
      <c r="E23" s="233">
        <v>4146132</v>
      </c>
      <c r="F23" s="234">
        <v>4874903</v>
      </c>
      <c r="G23" s="235">
        <v>4637046</v>
      </c>
    </row>
    <row r="24" spans="1:7" s="15" customFormat="1" ht="12.75" customHeight="1">
      <c r="A24" s="231"/>
      <c r="B24" s="161"/>
      <c r="C24" s="161" t="s">
        <v>132</v>
      </c>
      <c r="D24" s="232"/>
      <c r="E24" s="233">
        <v>2208517</v>
      </c>
      <c r="F24" s="234">
        <v>2359322</v>
      </c>
      <c r="G24" s="235">
        <v>2301616</v>
      </c>
    </row>
    <row r="25" spans="1:7" s="15" customFormat="1" ht="12.75" customHeight="1">
      <c r="A25" s="231"/>
      <c r="B25" s="161"/>
      <c r="C25" s="161" t="s">
        <v>133</v>
      </c>
      <c r="D25" s="232"/>
      <c r="E25" s="233">
        <v>1924078</v>
      </c>
      <c r="F25" s="234">
        <v>2501485</v>
      </c>
      <c r="G25" s="235">
        <v>2321307</v>
      </c>
    </row>
    <row r="26" spans="1:7" s="15" customFormat="1" ht="12.75" customHeight="1">
      <c r="A26" s="231"/>
      <c r="B26" s="161"/>
      <c r="C26" s="161" t="s">
        <v>134</v>
      </c>
      <c r="D26" s="232"/>
      <c r="E26" s="233">
        <v>13537</v>
      </c>
      <c r="F26" s="234">
        <v>14096</v>
      </c>
      <c r="G26" s="235">
        <v>14123</v>
      </c>
    </row>
    <row r="27" spans="1:7" s="15" customFormat="1" ht="12.75" customHeight="1">
      <c r="A27" s="231"/>
      <c r="B27" s="49" t="s">
        <v>75</v>
      </c>
      <c r="C27" s="49"/>
      <c r="D27" s="232"/>
      <c r="E27" s="233">
        <v>1233281</v>
      </c>
      <c r="F27" s="234">
        <v>1271476</v>
      </c>
      <c r="G27" s="235">
        <v>1275228</v>
      </c>
    </row>
    <row r="28" spans="1:7" s="15" customFormat="1" ht="12.75" customHeight="1">
      <c r="A28" s="231"/>
      <c r="B28" s="161"/>
      <c r="C28" s="161" t="s">
        <v>135</v>
      </c>
      <c r="D28" s="232"/>
      <c r="E28" s="233">
        <v>830396</v>
      </c>
      <c r="F28" s="234">
        <v>846839</v>
      </c>
      <c r="G28" s="235">
        <v>843829</v>
      </c>
    </row>
    <row r="29" spans="1:7" s="15" customFormat="1" ht="12.75" customHeight="1">
      <c r="A29" s="231"/>
      <c r="B29" s="161"/>
      <c r="C29" s="161" t="s">
        <v>136</v>
      </c>
      <c r="D29" s="232"/>
      <c r="E29" s="233">
        <v>306173</v>
      </c>
      <c r="F29" s="234">
        <v>312026</v>
      </c>
      <c r="G29" s="235">
        <v>311041</v>
      </c>
    </row>
    <row r="30" spans="1:7" s="15" customFormat="1" ht="12.75" customHeight="1">
      <c r="A30" s="231"/>
      <c r="B30" s="161"/>
      <c r="C30" s="161" t="s">
        <v>134</v>
      </c>
      <c r="D30" s="232"/>
      <c r="E30" s="233">
        <v>96712</v>
      </c>
      <c r="F30" s="234">
        <v>112611</v>
      </c>
      <c r="G30" s="235">
        <v>120358</v>
      </c>
    </row>
    <row r="31" spans="1:7" s="15" customFormat="1" ht="12.75" customHeight="1">
      <c r="A31" s="231"/>
      <c r="B31" s="49" t="s">
        <v>76</v>
      </c>
      <c r="C31" s="49"/>
      <c r="D31" s="232"/>
      <c r="E31" s="233">
        <v>15824</v>
      </c>
      <c r="F31" s="234">
        <v>41108</v>
      </c>
      <c r="G31" s="235">
        <v>41112</v>
      </c>
    </row>
    <row r="32" spans="1:7" s="15" customFormat="1" ht="12.75" customHeight="1">
      <c r="A32" s="231"/>
      <c r="B32" s="161"/>
      <c r="C32" s="161" t="s">
        <v>137</v>
      </c>
      <c r="D32" s="232"/>
      <c r="E32" s="233">
        <v>15824</v>
      </c>
      <c r="F32" s="234">
        <v>21548</v>
      </c>
      <c r="G32" s="235">
        <v>21551</v>
      </c>
    </row>
    <row r="33" spans="1:91" s="15" customFormat="1" ht="12.75" customHeight="1">
      <c r="A33" s="231"/>
      <c r="B33" s="161"/>
      <c r="C33" s="161" t="s">
        <v>138</v>
      </c>
      <c r="D33" s="232"/>
      <c r="E33" s="236" t="s">
        <v>18</v>
      </c>
      <c r="F33" s="234">
        <v>19560</v>
      </c>
      <c r="G33" s="235">
        <v>19561</v>
      </c>
    </row>
    <row r="34" spans="1:91" s="15" customFormat="1" ht="12.75" customHeight="1">
      <c r="A34" s="231"/>
      <c r="B34" s="49" t="s">
        <v>77</v>
      </c>
      <c r="C34" s="49"/>
      <c r="D34" s="232"/>
      <c r="E34" s="233">
        <v>2</v>
      </c>
      <c r="F34" s="234">
        <v>18385</v>
      </c>
      <c r="G34" s="235">
        <v>18285</v>
      </c>
    </row>
    <row r="35" spans="1:91" s="15" customFormat="1" ht="12.75" customHeight="1">
      <c r="A35" s="231"/>
      <c r="B35" s="49" t="s">
        <v>78</v>
      </c>
      <c r="C35" s="49"/>
      <c r="D35" s="232"/>
      <c r="E35" s="233">
        <v>1320001</v>
      </c>
      <c r="F35" s="234">
        <v>882046</v>
      </c>
      <c r="G35" s="235">
        <v>850000</v>
      </c>
    </row>
    <row r="36" spans="1:91" s="15" customFormat="1" ht="12.75" customHeight="1">
      <c r="A36" s="231"/>
      <c r="B36" s="49" t="s">
        <v>79</v>
      </c>
      <c r="C36" s="49"/>
      <c r="D36" s="232"/>
      <c r="E36" s="233">
        <v>10000</v>
      </c>
      <c r="F36" s="234">
        <v>332123</v>
      </c>
      <c r="G36" s="235">
        <v>332123</v>
      </c>
    </row>
    <row r="37" spans="1:91" s="15" customFormat="1" ht="12.75" customHeight="1">
      <c r="A37" s="231"/>
      <c r="B37" s="49" t="s">
        <v>80</v>
      </c>
      <c r="C37" s="49"/>
      <c r="D37" s="232"/>
      <c r="E37" s="233">
        <v>633967</v>
      </c>
      <c r="F37" s="234">
        <v>604080</v>
      </c>
      <c r="G37" s="235">
        <v>440656</v>
      </c>
    </row>
    <row r="38" spans="1:91" s="15" customFormat="1" ht="12.75" customHeight="1">
      <c r="A38" s="231"/>
      <c r="B38" s="161"/>
      <c r="C38" s="237" t="s">
        <v>139</v>
      </c>
      <c r="D38" s="232"/>
      <c r="E38" s="233">
        <v>5000</v>
      </c>
      <c r="F38" s="234">
        <v>15000</v>
      </c>
      <c r="G38" s="235">
        <v>21256</v>
      </c>
      <c r="CM38" s="238"/>
    </row>
    <row r="39" spans="1:91" s="15" customFormat="1" ht="12.75" customHeight="1">
      <c r="A39" s="231"/>
      <c r="B39" s="161"/>
      <c r="C39" s="161" t="s">
        <v>140</v>
      </c>
      <c r="D39" s="232"/>
      <c r="E39" s="233">
        <v>62</v>
      </c>
      <c r="F39" s="234">
        <v>77</v>
      </c>
      <c r="G39" s="235">
        <v>77</v>
      </c>
    </row>
    <row r="40" spans="1:91" s="15" customFormat="1" ht="12.75" customHeight="1">
      <c r="A40" s="231"/>
      <c r="B40" s="161"/>
      <c r="C40" s="161" t="s">
        <v>141</v>
      </c>
      <c r="D40" s="232"/>
      <c r="E40" s="233">
        <v>10770</v>
      </c>
      <c r="F40" s="234">
        <v>6290</v>
      </c>
      <c r="G40" s="235">
        <v>6291</v>
      </c>
    </row>
    <row r="41" spans="1:91" s="15" customFormat="1" ht="12.75" customHeight="1">
      <c r="A41" s="231"/>
      <c r="B41" s="161"/>
      <c r="C41" s="161" t="s">
        <v>142</v>
      </c>
      <c r="D41" s="232"/>
      <c r="E41" s="233">
        <v>488860</v>
      </c>
      <c r="F41" s="234">
        <v>444189</v>
      </c>
      <c r="G41" s="235">
        <v>261993</v>
      </c>
    </row>
    <row r="42" spans="1:91" s="15" customFormat="1" ht="12.75" customHeight="1">
      <c r="A42" s="231"/>
      <c r="B42" s="161"/>
      <c r="C42" s="161" t="s">
        <v>143</v>
      </c>
      <c r="D42" s="232"/>
      <c r="E42" s="233">
        <v>129275</v>
      </c>
      <c r="F42" s="234">
        <v>138524</v>
      </c>
      <c r="G42" s="235">
        <v>151039</v>
      </c>
    </row>
    <row r="43" spans="1:91" s="15" customFormat="1" ht="12.75" customHeight="1">
      <c r="A43" s="239"/>
      <c r="B43" s="58" t="s">
        <v>81</v>
      </c>
      <c r="C43" s="58"/>
      <c r="D43" s="240"/>
      <c r="E43" s="241">
        <v>2812900</v>
      </c>
      <c r="F43" s="242">
        <v>3196515</v>
      </c>
      <c r="G43" s="243">
        <v>2838715</v>
      </c>
    </row>
    <row r="44" spans="1:91" s="15" customFormat="1" ht="12" customHeight="1">
      <c r="A44" s="244" t="s">
        <v>49</v>
      </c>
      <c r="B44" s="244"/>
      <c r="C44" s="244"/>
      <c r="D44" s="244"/>
      <c r="E44" s="244"/>
    </row>
    <row r="45" spans="1:91" s="178" customFormat="1" ht="9.75">
      <c r="A45" s="143" t="s">
        <v>144</v>
      </c>
      <c r="B45" s="143"/>
      <c r="C45" s="143"/>
      <c r="D45" s="143"/>
      <c r="E45" s="143"/>
      <c r="F45" s="143"/>
    </row>
    <row r="46" spans="1:91" ht="8.1" customHeight="1">
      <c r="A46" s="13"/>
      <c r="B46" s="245"/>
      <c r="C46" s="245"/>
      <c r="D46" s="245"/>
    </row>
    <row r="47" spans="1:91" ht="8.1" customHeight="1">
      <c r="E47" s="246"/>
      <c r="F47" s="246"/>
      <c r="G47" s="246"/>
    </row>
    <row r="48" spans="1:91" ht="8.1" customHeight="1">
      <c r="E48" s="246"/>
      <c r="F48" s="246"/>
      <c r="G48" s="246"/>
    </row>
    <row r="49" spans="5:7" ht="8.1" customHeight="1">
      <c r="E49" s="246"/>
      <c r="F49" s="246"/>
      <c r="G49" s="246"/>
    </row>
    <row r="50" spans="5:7" ht="8.1" customHeight="1">
      <c r="E50" s="246"/>
      <c r="F50" s="246"/>
      <c r="G50" s="246"/>
    </row>
    <row r="51" spans="5:7" ht="8.1" customHeight="1">
      <c r="E51" s="246"/>
      <c r="F51" s="246"/>
      <c r="G51" s="246"/>
    </row>
    <row r="52" spans="5:7" ht="8.1" customHeight="1">
      <c r="E52" s="246"/>
      <c r="F52" s="246"/>
      <c r="G52" s="246"/>
    </row>
    <row r="53" spans="5:7" ht="8.1" customHeight="1"/>
    <row r="54" spans="5:7" ht="8.1" customHeight="1"/>
  </sheetData>
  <mergeCells count="23">
    <mergeCell ref="B36:C36"/>
    <mergeCell ref="B37:C37"/>
    <mergeCell ref="B43:C43"/>
    <mergeCell ref="A44:E44"/>
    <mergeCell ref="A45:F45"/>
    <mergeCell ref="B20:C20"/>
    <mergeCell ref="B23:C23"/>
    <mergeCell ref="B27:C27"/>
    <mergeCell ref="B31:C31"/>
    <mergeCell ref="B34:C34"/>
    <mergeCell ref="B35:C35"/>
    <mergeCell ref="B12:C12"/>
    <mergeCell ref="B13:C13"/>
    <mergeCell ref="B14:C14"/>
    <mergeCell ref="B15:C15"/>
    <mergeCell ref="B18:C18"/>
    <mergeCell ref="B19:C19"/>
    <mergeCell ref="A3:G3"/>
    <mergeCell ref="A5:D6"/>
    <mergeCell ref="E5:G5"/>
    <mergeCell ref="B7:C7"/>
    <mergeCell ref="B8:C8"/>
    <mergeCell ref="B9:C9"/>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9"/>
  <sheetViews>
    <sheetView showGridLines="0" view="pageBreakPreview" zoomScaleNormal="100" zoomScaleSheetLayoutView="100" workbookViewId="0">
      <selection activeCell="Y23" sqref="Y23:AF23"/>
    </sheetView>
  </sheetViews>
  <sheetFormatPr defaultRowHeight="13.5"/>
  <cols>
    <col min="1" max="1" width="1.625" style="247" customWidth="1"/>
    <col min="2" max="2" width="4.625" style="215" customWidth="1"/>
    <col min="3" max="3" width="14.75" style="215" customWidth="1"/>
    <col min="4" max="4" width="1.625" style="247" customWidth="1"/>
    <col min="5" max="7" width="12.5" style="247" customWidth="1"/>
    <col min="8" max="18" width="9.625" style="247" customWidth="1"/>
    <col min="19" max="16384" width="9" style="247"/>
  </cols>
  <sheetData>
    <row r="1" spans="1:15" s="1" customFormat="1" ht="9">
      <c r="B1" s="214"/>
      <c r="C1" s="214"/>
      <c r="G1" s="3" t="s">
        <v>0</v>
      </c>
    </row>
    <row r="2" spans="1:15" ht="10.5" customHeight="1"/>
    <row r="3" spans="1:15" s="13" customFormat="1" ht="12" customHeight="1">
      <c r="A3" s="216" t="s">
        <v>145</v>
      </c>
      <c r="B3" s="216"/>
      <c r="C3" s="216"/>
      <c r="D3" s="216"/>
      <c r="E3" s="216"/>
      <c r="F3" s="216"/>
      <c r="G3" s="216"/>
      <c r="H3" s="149"/>
      <c r="I3" s="149"/>
      <c r="J3" s="149"/>
      <c r="K3" s="149"/>
      <c r="L3" s="149"/>
      <c r="M3" s="149"/>
      <c r="N3" s="149"/>
      <c r="O3" s="149"/>
    </row>
    <row r="4" spans="1:15" s="248" customFormat="1" ht="11.45" customHeight="1" thickBot="1">
      <c r="A4" s="15"/>
      <c r="B4" s="161"/>
      <c r="C4" s="161"/>
      <c r="D4" s="15"/>
      <c r="E4" s="15"/>
      <c r="F4" s="15"/>
      <c r="G4" s="18" t="s">
        <v>121</v>
      </c>
      <c r="H4" s="15"/>
      <c r="I4" s="15"/>
      <c r="J4" s="82"/>
      <c r="K4" s="15"/>
      <c r="L4" s="15"/>
      <c r="M4" s="15"/>
      <c r="N4" s="15"/>
      <c r="O4" s="18"/>
    </row>
    <row r="5" spans="1:15" s="248" customFormat="1" ht="12.75" customHeight="1">
      <c r="A5" s="20" t="s">
        <v>6</v>
      </c>
      <c r="B5" s="21"/>
      <c r="C5" s="21"/>
      <c r="D5" s="22"/>
      <c r="E5" s="217" t="s">
        <v>122</v>
      </c>
      <c r="F5" s="23"/>
      <c r="G5" s="24"/>
      <c r="H5" s="15"/>
      <c r="I5" s="15"/>
      <c r="J5" s="15"/>
      <c r="K5" s="15"/>
      <c r="L5" s="15"/>
    </row>
    <row r="6" spans="1:15" s="248" customFormat="1" ht="12.75" customHeight="1">
      <c r="A6" s="25"/>
      <c r="B6" s="26"/>
      <c r="C6" s="26"/>
      <c r="D6" s="27"/>
      <c r="E6" s="152" t="s">
        <v>123</v>
      </c>
      <c r="F6" s="218" t="s">
        <v>124</v>
      </c>
      <c r="G6" s="193" t="s">
        <v>56</v>
      </c>
      <c r="H6" s="15"/>
      <c r="I6" s="15"/>
      <c r="J6" s="15"/>
      <c r="K6" s="15"/>
      <c r="L6" s="15"/>
    </row>
    <row r="7" spans="1:15" s="255" customFormat="1" ht="12.75" customHeight="1">
      <c r="A7" s="249"/>
      <c r="B7" s="74" t="s">
        <v>146</v>
      </c>
      <c r="C7" s="74"/>
      <c r="D7" s="250"/>
      <c r="E7" s="183">
        <f>E8+E9+E16+E20+E23+E24+E25+E26+E32+E33+E39+E42+E43+E45</f>
        <v>20950000</v>
      </c>
      <c r="F7" s="251">
        <f>F8+F9+F16+F20+F23+F24+F25+F26+F32+F33+F39+F42+F43+F45</f>
        <v>22416463</v>
      </c>
      <c r="G7" s="252">
        <f>G8+G9+G16+G20+G23+G24+G25+G26+G32+G33+G42</f>
        <v>21466468</v>
      </c>
      <c r="H7" s="253"/>
      <c r="I7" s="253"/>
      <c r="J7" s="253"/>
      <c r="K7" s="254"/>
      <c r="L7" s="254"/>
    </row>
    <row r="8" spans="1:15" s="248" customFormat="1" ht="12" customHeight="1">
      <c r="A8" s="256"/>
      <c r="B8" s="41" t="s">
        <v>147</v>
      </c>
      <c r="C8" s="41"/>
      <c r="D8" s="50"/>
      <c r="E8" s="185">
        <v>172088</v>
      </c>
      <c r="F8" s="257">
        <v>171999</v>
      </c>
      <c r="G8" s="258">
        <v>170821</v>
      </c>
      <c r="H8" s="82"/>
      <c r="I8" s="15"/>
      <c r="J8" s="82"/>
      <c r="K8" s="259"/>
      <c r="L8" s="260"/>
    </row>
    <row r="9" spans="1:15" s="248" customFormat="1" ht="12" customHeight="1">
      <c r="A9" s="261"/>
      <c r="B9" s="49" t="s">
        <v>148</v>
      </c>
      <c r="C9" s="49"/>
      <c r="D9" s="50"/>
      <c r="E9" s="185">
        <v>1464009</v>
      </c>
      <c r="F9" s="257">
        <v>1485173</v>
      </c>
      <c r="G9" s="258">
        <v>1456379</v>
      </c>
      <c r="H9" s="82"/>
      <c r="I9" s="15"/>
      <c r="J9" s="82"/>
      <c r="K9" s="259"/>
      <c r="L9" s="259"/>
    </row>
    <row r="10" spans="1:15" s="248" customFormat="1" ht="12" customHeight="1">
      <c r="A10" s="262"/>
      <c r="B10" s="161"/>
      <c r="C10" s="161" t="s">
        <v>149</v>
      </c>
      <c r="D10" s="50"/>
      <c r="E10" s="185">
        <v>1049201</v>
      </c>
      <c r="F10" s="257">
        <v>1070303</v>
      </c>
      <c r="G10" s="258">
        <v>1042840</v>
      </c>
      <c r="H10" s="82"/>
      <c r="I10" s="15"/>
      <c r="J10" s="82"/>
      <c r="K10" s="259"/>
      <c r="L10" s="260"/>
    </row>
    <row r="11" spans="1:15" s="248" customFormat="1" ht="12" customHeight="1">
      <c r="A11" s="262"/>
      <c r="B11" s="161"/>
      <c r="C11" s="161" t="s">
        <v>150</v>
      </c>
      <c r="D11" s="50"/>
      <c r="E11" s="185">
        <v>269689</v>
      </c>
      <c r="F11" s="257">
        <v>256739</v>
      </c>
      <c r="G11" s="258">
        <v>255837</v>
      </c>
      <c r="H11" s="82"/>
      <c r="I11" s="15"/>
      <c r="J11" s="82"/>
      <c r="K11" s="259"/>
      <c r="L11" s="259"/>
    </row>
    <row r="12" spans="1:15" s="248" customFormat="1" ht="12" customHeight="1">
      <c r="A12" s="262"/>
      <c r="B12" s="161"/>
      <c r="C12" s="161" t="s">
        <v>151</v>
      </c>
      <c r="D12" s="50"/>
      <c r="E12" s="185">
        <v>91427</v>
      </c>
      <c r="F12" s="257">
        <v>90745</v>
      </c>
      <c r="G12" s="258">
        <v>90483</v>
      </c>
      <c r="H12" s="82"/>
      <c r="I12" s="15"/>
      <c r="J12" s="82"/>
      <c r="K12" s="259"/>
      <c r="L12" s="259"/>
    </row>
    <row r="13" spans="1:15" s="248" customFormat="1" ht="12" customHeight="1">
      <c r="A13" s="262"/>
      <c r="B13" s="161"/>
      <c r="C13" s="161" t="s">
        <v>152</v>
      </c>
      <c r="D13" s="50"/>
      <c r="E13" s="185">
        <v>24120</v>
      </c>
      <c r="F13" s="257">
        <v>37889</v>
      </c>
      <c r="G13" s="258">
        <v>37824</v>
      </c>
      <c r="H13" s="82"/>
      <c r="I13" s="15"/>
      <c r="J13" s="82"/>
      <c r="K13" s="259"/>
      <c r="L13" s="259"/>
    </row>
    <row r="14" spans="1:15" s="248" customFormat="1" ht="12" customHeight="1">
      <c r="A14" s="262"/>
      <c r="B14" s="161"/>
      <c r="C14" s="161" t="s">
        <v>153</v>
      </c>
      <c r="D14" s="50"/>
      <c r="E14" s="185">
        <v>2642</v>
      </c>
      <c r="F14" s="257">
        <v>2617</v>
      </c>
      <c r="G14" s="258">
        <v>2610</v>
      </c>
      <c r="H14" s="82"/>
      <c r="I14" s="15"/>
      <c r="J14" s="82"/>
      <c r="K14" s="259"/>
      <c r="L14" s="259"/>
    </row>
    <row r="15" spans="1:15" s="248" customFormat="1" ht="12" customHeight="1">
      <c r="A15" s="262"/>
      <c r="B15" s="161"/>
      <c r="C15" s="161" t="s">
        <v>154</v>
      </c>
      <c r="D15" s="50"/>
      <c r="E15" s="185">
        <v>26930</v>
      </c>
      <c r="F15" s="257">
        <v>26880</v>
      </c>
      <c r="G15" s="258">
        <v>26785</v>
      </c>
      <c r="H15" s="82"/>
      <c r="I15" s="15"/>
      <c r="J15" s="82"/>
      <c r="K15" s="259"/>
      <c r="L15" s="260"/>
    </row>
    <row r="16" spans="1:15" s="248" customFormat="1" ht="12" customHeight="1">
      <c r="A16" s="261"/>
      <c r="B16" s="49" t="s">
        <v>155</v>
      </c>
      <c r="C16" s="49"/>
      <c r="D16" s="50"/>
      <c r="E16" s="185">
        <v>7713631</v>
      </c>
      <c r="F16" s="257">
        <v>7755350</v>
      </c>
      <c r="G16" s="258">
        <v>7707528</v>
      </c>
      <c r="H16" s="82"/>
      <c r="I16" s="15"/>
      <c r="J16" s="82"/>
      <c r="K16" s="259"/>
      <c r="L16" s="259"/>
    </row>
    <row r="17" spans="1:12" s="248" customFormat="1" ht="12" customHeight="1">
      <c r="A17" s="262"/>
      <c r="B17" s="161"/>
      <c r="C17" s="161" t="s">
        <v>156</v>
      </c>
      <c r="D17" s="50"/>
      <c r="E17" s="185">
        <v>2728418</v>
      </c>
      <c r="F17" s="257">
        <v>2767428</v>
      </c>
      <c r="G17" s="258">
        <v>2757182</v>
      </c>
      <c r="H17" s="82"/>
      <c r="I17" s="15"/>
      <c r="J17" s="82"/>
      <c r="K17" s="259"/>
      <c r="L17" s="260"/>
    </row>
    <row r="18" spans="1:12" s="248" customFormat="1" ht="12" customHeight="1">
      <c r="A18" s="262"/>
      <c r="B18" s="161"/>
      <c r="C18" s="161" t="s">
        <v>157</v>
      </c>
      <c r="D18" s="50"/>
      <c r="E18" s="185">
        <v>4380215</v>
      </c>
      <c r="F18" s="257">
        <v>4334079</v>
      </c>
      <c r="G18" s="258">
        <v>4299037</v>
      </c>
      <c r="H18" s="82"/>
      <c r="I18" s="15"/>
      <c r="J18" s="82"/>
      <c r="K18" s="259"/>
      <c r="L18" s="259"/>
    </row>
    <row r="19" spans="1:12" s="248" customFormat="1" ht="12" customHeight="1">
      <c r="A19" s="262"/>
      <c r="B19" s="161"/>
      <c r="C19" s="161" t="s">
        <v>158</v>
      </c>
      <c r="D19" s="50"/>
      <c r="E19" s="185">
        <v>604998</v>
      </c>
      <c r="F19" s="257">
        <v>653843</v>
      </c>
      <c r="G19" s="258">
        <v>651309</v>
      </c>
      <c r="H19" s="15"/>
      <c r="I19" s="15"/>
      <c r="J19" s="82"/>
      <c r="K19" s="15"/>
      <c r="L19" s="260"/>
    </row>
    <row r="20" spans="1:12" s="248" customFormat="1" ht="12" customHeight="1">
      <c r="A20" s="261"/>
      <c r="B20" s="49" t="s">
        <v>159</v>
      </c>
      <c r="C20" s="49"/>
      <c r="D20" s="50"/>
      <c r="E20" s="185">
        <v>1105534</v>
      </c>
      <c r="F20" s="257">
        <v>1089908</v>
      </c>
      <c r="G20" s="258">
        <v>1087570</v>
      </c>
    </row>
    <row r="21" spans="1:12" s="248" customFormat="1" ht="12" customHeight="1">
      <c r="A21" s="262"/>
      <c r="B21" s="161"/>
      <c r="C21" s="161" t="s">
        <v>160</v>
      </c>
      <c r="D21" s="50"/>
      <c r="E21" s="185">
        <v>697436</v>
      </c>
      <c r="F21" s="257">
        <v>687517</v>
      </c>
      <c r="G21" s="258">
        <v>685207</v>
      </c>
    </row>
    <row r="22" spans="1:12" s="248" customFormat="1" ht="12" customHeight="1">
      <c r="A22" s="262"/>
      <c r="B22" s="161"/>
      <c r="C22" s="161" t="s">
        <v>161</v>
      </c>
      <c r="D22" s="50"/>
      <c r="E22" s="185">
        <v>408098</v>
      </c>
      <c r="F22" s="257">
        <v>402391</v>
      </c>
      <c r="G22" s="258">
        <v>402363</v>
      </c>
    </row>
    <row r="23" spans="1:12" s="248" customFormat="1" ht="12" customHeight="1">
      <c r="A23" s="261"/>
      <c r="B23" s="49" t="s">
        <v>162</v>
      </c>
      <c r="C23" s="49"/>
      <c r="D23" s="50"/>
      <c r="E23" s="185">
        <v>25718</v>
      </c>
      <c r="F23" s="257">
        <v>27393</v>
      </c>
      <c r="G23" s="258">
        <v>26570</v>
      </c>
    </row>
    <row r="24" spans="1:12" s="248" customFormat="1" ht="12" customHeight="1">
      <c r="A24" s="261"/>
      <c r="B24" s="49" t="s">
        <v>163</v>
      </c>
      <c r="C24" s="49"/>
      <c r="D24" s="50"/>
      <c r="E24" s="185">
        <v>101947</v>
      </c>
      <c r="F24" s="257">
        <v>121358</v>
      </c>
      <c r="G24" s="258">
        <v>116611</v>
      </c>
    </row>
    <row r="25" spans="1:12" s="248" customFormat="1" ht="12" customHeight="1">
      <c r="A25" s="261"/>
      <c r="B25" s="49" t="s">
        <v>164</v>
      </c>
      <c r="C25" s="49"/>
      <c r="D25" s="50"/>
      <c r="E25" s="185">
        <v>232381</v>
      </c>
      <c r="F25" s="257">
        <v>230832</v>
      </c>
      <c r="G25" s="258">
        <v>228220</v>
      </c>
    </row>
    <row r="26" spans="1:12" s="248" customFormat="1" ht="12" customHeight="1">
      <c r="A26" s="261"/>
      <c r="B26" s="49" t="s">
        <v>165</v>
      </c>
      <c r="C26" s="49"/>
      <c r="D26" s="50"/>
      <c r="E26" s="185">
        <v>5909299</v>
      </c>
      <c r="F26" s="257">
        <v>6508860</v>
      </c>
      <c r="G26" s="258">
        <v>6049365</v>
      </c>
    </row>
    <row r="27" spans="1:12" s="248" customFormat="1" ht="12" customHeight="1">
      <c r="A27" s="262"/>
      <c r="B27" s="161"/>
      <c r="C27" s="161" t="s">
        <v>166</v>
      </c>
      <c r="D27" s="50"/>
      <c r="E27" s="185">
        <v>97841</v>
      </c>
      <c r="F27" s="257">
        <v>109786</v>
      </c>
      <c r="G27" s="258">
        <v>107623</v>
      </c>
    </row>
    <row r="28" spans="1:12" s="248" customFormat="1" ht="12" customHeight="1">
      <c r="A28" s="262"/>
      <c r="B28" s="161"/>
      <c r="C28" s="161" t="s">
        <v>167</v>
      </c>
      <c r="D28" s="50"/>
      <c r="E28" s="185">
        <v>535768</v>
      </c>
      <c r="F28" s="257">
        <v>888078</v>
      </c>
      <c r="G28" s="258">
        <v>784979</v>
      </c>
    </row>
    <row r="29" spans="1:12" s="248" customFormat="1" ht="12" customHeight="1">
      <c r="A29" s="262"/>
      <c r="B29" s="161"/>
      <c r="C29" s="161" t="s">
        <v>168</v>
      </c>
      <c r="D29" s="50"/>
      <c r="E29" s="185">
        <v>31840</v>
      </c>
      <c r="F29" s="257">
        <v>51060</v>
      </c>
      <c r="G29" s="258">
        <v>35385</v>
      </c>
    </row>
    <row r="30" spans="1:12" s="248" customFormat="1" ht="12" customHeight="1">
      <c r="A30" s="262"/>
      <c r="B30" s="161"/>
      <c r="C30" s="161" t="s">
        <v>169</v>
      </c>
      <c r="D30" s="50"/>
      <c r="E30" s="185">
        <v>5153575</v>
      </c>
      <c r="F30" s="257">
        <v>5367308</v>
      </c>
      <c r="G30" s="258">
        <v>5029461</v>
      </c>
    </row>
    <row r="31" spans="1:12" s="248" customFormat="1" ht="12" customHeight="1">
      <c r="A31" s="262"/>
      <c r="B31" s="161"/>
      <c r="C31" s="161" t="s">
        <v>170</v>
      </c>
      <c r="D31" s="50"/>
      <c r="E31" s="185">
        <v>90275</v>
      </c>
      <c r="F31" s="257">
        <v>92628</v>
      </c>
      <c r="G31" s="258">
        <v>91917</v>
      </c>
    </row>
    <row r="32" spans="1:12" s="248" customFormat="1" ht="12" customHeight="1">
      <c r="A32" s="261"/>
      <c r="B32" s="49" t="s">
        <v>171</v>
      </c>
      <c r="C32" s="49"/>
      <c r="D32" s="50"/>
      <c r="E32" s="185">
        <v>631641</v>
      </c>
      <c r="F32" s="257">
        <v>624506</v>
      </c>
      <c r="G32" s="258">
        <v>623833</v>
      </c>
    </row>
    <row r="33" spans="1:91" s="248" customFormat="1" ht="12" customHeight="1">
      <c r="A33" s="261"/>
      <c r="B33" s="49" t="s">
        <v>172</v>
      </c>
      <c r="C33" s="49"/>
      <c r="D33" s="50"/>
      <c r="E33" s="185">
        <v>1833336</v>
      </c>
      <c r="F33" s="257">
        <v>2679654</v>
      </c>
      <c r="G33" s="258">
        <v>2288148</v>
      </c>
    </row>
    <row r="34" spans="1:91" s="248" customFormat="1" ht="12" customHeight="1">
      <c r="A34" s="262"/>
      <c r="B34" s="161"/>
      <c r="C34" s="161" t="s">
        <v>173</v>
      </c>
      <c r="D34" s="50"/>
      <c r="E34" s="185">
        <v>240783</v>
      </c>
      <c r="F34" s="257">
        <v>235464</v>
      </c>
      <c r="G34" s="258">
        <v>234818</v>
      </c>
    </row>
    <row r="35" spans="1:91" s="248" customFormat="1" ht="12" customHeight="1">
      <c r="A35" s="262"/>
      <c r="B35" s="161"/>
      <c r="C35" s="161" t="s">
        <v>174</v>
      </c>
      <c r="D35" s="50"/>
      <c r="E35" s="185">
        <v>403366</v>
      </c>
      <c r="F35" s="257">
        <v>1314268</v>
      </c>
      <c r="G35" s="258">
        <v>931216</v>
      </c>
    </row>
    <row r="36" spans="1:91" s="248" customFormat="1" ht="12" customHeight="1">
      <c r="A36" s="262"/>
      <c r="B36" s="161"/>
      <c r="C36" s="161" t="s">
        <v>175</v>
      </c>
      <c r="D36" s="50"/>
      <c r="E36" s="185">
        <v>157568</v>
      </c>
      <c r="F36" s="257">
        <v>168326</v>
      </c>
      <c r="G36" s="258">
        <v>167302</v>
      </c>
    </row>
    <row r="37" spans="1:91" s="248" customFormat="1" ht="12" customHeight="1">
      <c r="A37" s="262"/>
      <c r="B37" s="161"/>
      <c r="C37" s="161" t="s">
        <v>176</v>
      </c>
      <c r="D37" s="50"/>
      <c r="E37" s="185">
        <v>586255</v>
      </c>
      <c r="F37" s="257">
        <v>515209</v>
      </c>
      <c r="G37" s="258">
        <v>513219</v>
      </c>
    </row>
    <row r="38" spans="1:91" s="248" customFormat="1" ht="12" customHeight="1">
      <c r="A38" s="262"/>
      <c r="B38" s="161"/>
      <c r="C38" s="161" t="s">
        <v>177</v>
      </c>
      <c r="D38" s="50"/>
      <c r="E38" s="185">
        <v>445364</v>
      </c>
      <c r="F38" s="257">
        <v>446387</v>
      </c>
      <c r="G38" s="258">
        <v>441593</v>
      </c>
      <c r="CM38" s="263"/>
    </row>
    <row r="39" spans="1:91" s="248" customFormat="1" ht="12" customHeight="1">
      <c r="A39" s="261"/>
      <c r="B39" s="49" t="s">
        <v>178</v>
      </c>
      <c r="C39" s="49"/>
      <c r="D39" s="50"/>
      <c r="E39" s="185">
        <v>2</v>
      </c>
      <c r="F39" s="257">
        <v>2</v>
      </c>
      <c r="G39" s="264" t="s">
        <v>18</v>
      </c>
    </row>
    <row r="40" spans="1:91" s="248" customFormat="1" ht="12" customHeight="1">
      <c r="A40" s="262"/>
      <c r="B40" s="161"/>
      <c r="C40" s="265" t="s">
        <v>179</v>
      </c>
      <c r="D40" s="50"/>
      <c r="E40" s="185">
        <v>1</v>
      </c>
      <c r="F40" s="257">
        <v>1</v>
      </c>
      <c r="G40" s="264" t="s">
        <v>18</v>
      </c>
    </row>
    <row r="41" spans="1:91" s="248" customFormat="1" ht="12" customHeight="1">
      <c r="A41" s="262"/>
      <c r="B41" s="161"/>
      <c r="C41" s="265" t="s">
        <v>180</v>
      </c>
      <c r="D41" s="50"/>
      <c r="E41" s="185">
        <v>1</v>
      </c>
      <c r="F41" s="257">
        <v>1</v>
      </c>
      <c r="G41" s="264" t="s">
        <v>18</v>
      </c>
    </row>
    <row r="42" spans="1:91" s="248" customFormat="1" ht="12" customHeight="1">
      <c r="A42" s="261"/>
      <c r="B42" s="49" t="s">
        <v>181</v>
      </c>
      <c r="C42" s="49"/>
      <c r="D42" s="50"/>
      <c r="E42" s="185">
        <v>1750413</v>
      </c>
      <c r="F42" s="257">
        <v>1711427</v>
      </c>
      <c r="G42" s="258">
        <v>1711423</v>
      </c>
    </row>
    <row r="43" spans="1:91" s="248" customFormat="1" ht="12" customHeight="1">
      <c r="A43" s="261"/>
      <c r="B43" s="49" t="s">
        <v>182</v>
      </c>
      <c r="C43" s="49"/>
      <c r="D43" s="50"/>
      <c r="E43" s="185">
        <v>1</v>
      </c>
      <c r="F43" s="257">
        <v>1</v>
      </c>
      <c r="G43" s="264" t="s">
        <v>18</v>
      </c>
    </row>
    <row r="44" spans="1:91" s="248" customFormat="1" ht="12" customHeight="1">
      <c r="A44" s="262"/>
      <c r="B44" s="161"/>
      <c r="C44" s="161" t="s">
        <v>183</v>
      </c>
      <c r="D44" s="50"/>
      <c r="E44" s="185">
        <v>1</v>
      </c>
      <c r="F44" s="257">
        <v>1</v>
      </c>
      <c r="G44" s="264" t="s">
        <v>18</v>
      </c>
    </row>
    <row r="45" spans="1:91" s="248" customFormat="1" ht="12" customHeight="1">
      <c r="A45" s="266"/>
      <c r="B45" s="58" t="s">
        <v>184</v>
      </c>
      <c r="C45" s="58"/>
      <c r="D45" s="59"/>
      <c r="E45" s="267">
        <v>10000</v>
      </c>
      <c r="F45" s="268">
        <v>10000</v>
      </c>
      <c r="G45" s="269" t="s">
        <v>18</v>
      </c>
    </row>
    <row r="46" spans="1:91" s="248" customFormat="1" ht="12" customHeight="1">
      <c r="A46" s="81" t="s">
        <v>49</v>
      </c>
      <c r="B46" s="81"/>
      <c r="C46" s="81"/>
      <c r="D46" s="82"/>
      <c r="E46" s="177"/>
      <c r="F46" s="15"/>
      <c r="G46" s="270"/>
    </row>
    <row r="47" spans="1:91" s="271" customFormat="1" ht="9.75">
      <c r="A47" s="143" t="s">
        <v>185</v>
      </c>
      <c r="B47" s="143"/>
      <c r="C47" s="143"/>
      <c r="D47" s="143"/>
      <c r="E47" s="143"/>
      <c r="F47" s="143"/>
      <c r="G47" s="178"/>
    </row>
    <row r="48" spans="1:91" ht="16.5" customHeight="1">
      <c r="A48" s="145"/>
      <c r="B48" s="245"/>
      <c r="C48" s="245"/>
      <c r="D48" s="145"/>
      <c r="E48" s="146"/>
      <c r="F48" s="146"/>
      <c r="G48" s="146"/>
    </row>
    <row r="49" spans="1:7" ht="16.5" customHeight="1">
      <c r="A49" s="145"/>
      <c r="B49" s="245"/>
      <c r="C49" s="245"/>
      <c r="D49" s="145"/>
      <c r="E49" s="146"/>
      <c r="F49" s="146"/>
      <c r="G49" s="146"/>
    </row>
  </sheetData>
  <mergeCells count="20">
    <mergeCell ref="A46:C46"/>
    <mergeCell ref="A47:F47"/>
    <mergeCell ref="B32:C32"/>
    <mergeCell ref="B33:C33"/>
    <mergeCell ref="B39:C39"/>
    <mergeCell ref="B42:C42"/>
    <mergeCell ref="B43:C43"/>
    <mergeCell ref="B45:C45"/>
    <mergeCell ref="B16:C16"/>
    <mergeCell ref="B20:C20"/>
    <mergeCell ref="B23:C23"/>
    <mergeCell ref="B24:C24"/>
    <mergeCell ref="B25:C25"/>
    <mergeCell ref="B26:C26"/>
    <mergeCell ref="A3:G3"/>
    <mergeCell ref="A5:D6"/>
    <mergeCell ref="E5:G5"/>
    <mergeCell ref="B7:C7"/>
    <mergeCell ref="B8:C8"/>
    <mergeCell ref="B9:C9"/>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36"/>
  <sheetViews>
    <sheetView showGridLines="0" view="pageBreakPreview" zoomScaleNormal="100" zoomScaleSheetLayoutView="100" workbookViewId="0">
      <selection activeCell="Y23" sqref="Y23:AF23"/>
    </sheetView>
  </sheetViews>
  <sheetFormatPr defaultRowHeight="13.5"/>
  <cols>
    <col min="1" max="1" width="1.625" style="215" customWidth="1"/>
    <col min="2" max="3" width="2.625" style="215" customWidth="1"/>
    <col min="4" max="4" width="14.75" style="215" customWidth="1"/>
    <col min="5" max="5" width="1.625" style="215" customWidth="1"/>
    <col min="6" max="8" width="12.375" style="247" customWidth="1"/>
    <col min="9" max="19" width="9.625" style="247" customWidth="1"/>
    <col min="20" max="16384" width="9" style="247"/>
  </cols>
  <sheetData>
    <row r="1" spans="1:16" s="1" customFormat="1" ht="9">
      <c r="A1" s="180" t="s">
        <v>0</v>
      </c>
      <c r="B1" s="180"/>
      <c r="C1" s="180"/>
      <c r="D1" s="214"/>
      <c r="E1" s="214"/>
    </row>
    <row r="2" spans="1:16" ht="10.5" customHeight="1"/>
    <row r="3" spans="1:16" s="13" customFormat="1" ht="12" customHeight="1">
      <c r="A3" s="216" t="s">
        <v>186</v>
      </c>
      <c r="B3" s="216"/>
      <c r="C3" s="216"/>
      <c r="D3" s="216"/>
      <c r="E3" s="216"/>
      <c r="F3" s="216"/>
      <c r="G3" s="216"/>
      <c r="H3" s="216"/>
      <c r="I3" s="149"/>
      <c r="J3" s="149"/>
      <c r="K3" s="149"/>
      <c r="L3" s="149"/>
      <c r="M3" s="149"/>
      <c r="N3" s="149"/>
      <c r="O3" s="149"/>
      <c r="P3" s="149"/>
    </row>
    <row r="4" spans="1:16" s="248" customFormat="1" ht="11.45" customHeight="1" thickBot="1">
      <c r="A4" s="161"/>
      <c r="B4" s="161"/>
      <c r="C4" s="161"/>
      <c r="D4" s="161"/>
      <c r="E4" s="161"/>
      <c r="F4" s="15"/>
      <c r="G4" s="15"/>
      <c r="H4" s="18" t="s">
        <v>121</v>
      </c>
      <c r="I4" s="15"/>
      <c r="J4" s="15"/>
      <c r="K4" s="82"/>
      <c r="L4" s="15"/>
      <c r="M4" s="15"/>
      <c r="N4" s="15"/>
      <c r="O4" s="15"/>
      <c r="P4" s="18"/>
    </row>
    <row r="5" spans="1:16" s="248" customFormat="1" ht="14.1" customHeight="1">
      <c r="A5" s="272" t="s">
        <v>6</v>
      </c>
      <c r="B5" s="273"/>
      <c r="C5" s="273"/>
      <c r="D5" s="273"/>
      <c r="E5" s="274"/>
      <c r="F5" s="275" t="s">
        <v>122</v>
      </c>
      <c r="G5" s="276"/>
      <c r="H5" s="277"/>
      <c r="I5" s="15"/>
      <c r="J5" s="15"/>
      <c r="K5" s="15"/>
      <c r="L5" s="15"/>
    </row>
    <row r="6" spans="1:16" s="248" customFormat="1" ht="14.1" customHeight="1">
      <c r="A6" s="278"/>
      <c r="B6" s="279"/>
      <c r="C6" s="279"/>
      <c r="D6" s="279"/>
      <c r="E6" s="280"/>
      <c r="F6" s="281" t="s">
        <v>123</v>
      </c>
      <c r="G6" s="282" t="s">
        <v>124</v>
      </c>
      <c r="H6" s="283" t="s">
        <v>56</v>
      </c>
      <c r="I6" s="15"/>
      <c r="J6" s="15"/>
      <c r="K6" s="15"/>
      <c r="L6" s="15"/>
    </row>
    <row r="7" spans="1:16" s="248" customFormat="1" ht="11.45" customHeight="1">
      <c r="A7" s="284" t="s">
        <v>187</v>
      </c>
      <c r="B7" s="285"/>
      <c r="C7" s="285"/>
      <c r="D7" s="285"/>
      <c r="E7" s="286"/>
      <c r="F7" s="287"/>
      <c r="G7" s="288"/>
      <c r="H7" s="289"/>
      <c r="I7" s="82"/>
      <c r="J7" s="15"/>
      <c r="K7" s="82"/>
      <c r="L7" s="259"/>
    </row>
    <row r="8" spans="1:16" s="297" customFormat="1" ht="11.25" customHeight="1">
      <c r="A8" s="290"/>
      <c r="B8" s="291" t="s">
        <v>188</v>
      </c>
      <c r="C8" s="291"/>
      <c r="D8" s="291"/>
      <c r="E8" s="292"/>
      <c r="F8" s="211">
        <f>F9+F10+F11+F14+F15+F16+F17+F18+F19+F20+F21</f>
        <v>5011000</v>
      </c>
      <c r="G8" s="293">
        <f>G9+G10+G11+G14+G15+G16+G17+G18+G19+G20+G21</f>
        <v>5071435</v>
      </c>
      <c r="H8" s="294">
        <f>H9+H10+H11+H14+H15+H16+H17+H18+H19+H20+H21</f>
        <v>5281906</v>
      </c>
      <c r="I8" s="295"/>
      <c r="J8" s="159"/>
      <c r="K8" s="295"/>
      <c r="L8" s="296"/>
    </row>
    <row r="9" spans="1:16" s="248" customFormat="1" ht="12" customHeight="1">
      <c r="A9" s="298"/>
      <c r="B9" s="299" t="s">
        <v>189</v>
      </c>
      <c r="C9" s="299"/>
      <c r="D9" s="299"/>
      <c r="E9" s="300"/>
      <c r="F9" s="301">
        <v>1137030</v>
      </c>
      <c r="G9" s="257">
        <v>1070030</v>
      </c>
      <c r="H9" s="258">
        <v>1097033</v>
      </c>
      <c r="I9" s="82"/>
      <c r="J9" s="15"/>
      <c r="K9" s="82"/>
      <c r="L9" s="259"/>
    </row>
    <row r="10" spans="1:16" s="248" customFormat="1" ht="12" customHeight="1">
      <c r="A10" s="298"/>
      <c r="B10" s="299" t="s">
        <v>73</v>
      </c>
      <c r="C10" s="299"/>
      <c r="D10" s="299"/>
      <c r="E10" s="300"/>
      <c r="F10" s="301">
        <v>800</v>
      </c>
      <c r="G10" s="257">
        <v>500</v>
      </c>
      <c r="H10" s="258">
        <v>548</v>
      </c>
      <c r="I10" s="82"/>
      <c r="J10" s="15"/>
      <c r="K10" s="82"/>
      <c r="L10" s="259"/>
    </row>
    <row r="11" spans="1:16" s="248" customFormat="1" ht="12" customHeight="1">
      <c r="A11" s="298"/>
      <c r="B11" s="299" t="s">
        <v>74</v>
      </c>
      <c r="C11" s="299"/>
      <c r="D11" s="299"/>
      <c r="E11" s="300"/>
      <c r="F11" s="301">
        <v>887045</v>
      </c>
      <c r="G11" s="257">
        <v>851410</v>
      </c>
      <c r="H11" s="258">
        <v>995895</v>
      </c>
      <c r="I11" s="82"/>
      <c r="J11" s="15"/>
      <c r="K11" s="82"/>
      <c r="L11" s="259"/>
    </row>
    <row r="12" spans="1:16" s="248" customFormat="1" ht="12" customHeight="1">
      <c r="A12" s="298"/>
      <c r="B12" s="302"/>
      <c r="C12" s="299" t="s">
        <v>132</v>
      </c>
      <c r="D12" s="299"/>
      <c r="E12" s="303"/>
      <c r="F12" s="301">
        <v>756043</v>
      </c>
      <c r="G12" s="257">
        <v>720408</v>
      </c>
      <c r="H12" s="258">
        <v>801937</v>
      </c>
      <c r="I12" s="82"/>
      <c r="J12" s="15"/>
      <c r="K12" s="82"/>
      <c r="L12" s="259"/>
    </row>
    <row r="13" spans="1:16" s="248" customFormat="1" ht="12" customHeight="1">
      <c r="A13" s="298"/>
      <c r="B13" s="302"/>
      <c r="C13" s="299" t="s">
        <v>133</v>
      </c>
      <c r="D13" s="299"/>
      <c r="E13" s="303"/>
      <c r="F13" s="301">
        <v>131002</v>
      </c>
      <c r="G13" s="257">
        <v>131002</v>
      </c>
      <c r="H13" s="258">
        <v>193958</v>
      </c>
      <c r="I13" s="82"/>
      <c r="J13" s="15"/>
      <c r="K13" s="82"/>
      <c r="L13" s="259"/>
    </row>
    <row r="14" spans="1:16" s="248" customFormat="1" ht="12" customHeight="1">
      <c r="A14" s="298"/>
      <c r="B14" s="299" t="s">
        <v>190</v>
      </c>
      <c r="C14" s="299"/>
      <c r="D14" s="299"/>
      <c r="E14" s="300"/>
      <c r="F14" s="301">
        <v>62919</v>
      </c>
      <c r="G14" s="257">
        <v>42771</v>
      </c>
      <c r="H14" s="258">
        <v>42770</v>
      </c>
      <c r="I14" s="82"/>
      <c r="J14" s="15"/>
      <c r="K14" s="82"/>
      <c r="L14" s="259"/>
    </row>
    <row r="15" spans="1:16" s="248" customFormat="1" ht="12" customHeight="1">
      <c r="A15" s="298"/>
      <c r="B15" s="299" t="s">
        <v>191</v>
      </c>
      <c r="C15" s="299"/>
      <c r="D15" s="299"/>
      <c r="E15" s="300"/>
      <c r="F15" s="301">
        <v>1235129</v>
      </c>
      <c r="G15" s="257">
        <v>1369145</v>
      </c>
      <c r="H15" s="258">
        <v>1369145</v>
      </c>
      <c r="I15" s="82"/>
      <c r="J15" s="15"/>
      <c r="K15" s="82"/>
      <c r="L15" s="259"/>
    </row>
    <row r="16" spans="1:16" s="248" customFormat="1" ht="12" customHeight="1">
      <c r="A16" s="298"/>
      <c r="B16" s="299" t="s">
        <v>75</v>
      </c>
      <c r="C16" s="299"/>
      <c r="D16" s="299"/>
      <c r="E16" s="300"/>
      <c r="F16" s="301">
        <v>205737</v>
      </c>
      <c r="G16" s="257">
        <v>195411</v>
      </c>
      <c r="H16" s="258">
        <v>195571</v>
      </c>
      <c r="I16" s="82"/>
      <c r="J16" s="15"/>
      <c r="K16" s="82"/>
      <c r="L16" s="259"/>
    </row>
    <row r="17" spans="1:12" s="248" customFormat="1" ht="12" customHeight="1">
      <c r="A17" s="298"/>
      <c r="B17" s="299" t="s">
        <v>192</v>
      </c>
      <c r="C17" s="299"/>
      <c r="D17" s="299"/>
      <c r="E17" s="300"/>
      <c r="F17" s="301">
        <v>1123159</v>
      </c>
      <c r="G17" s="257">
        <v>1095304</v>
      </c>
      <c r="H17" s="258">
        <v>1107366</v>
      </c>
      <c r="I17" s="82"/>
      <c r="J17" s="15"/>
      <c r="K17" s="82"/>
      <c r="L17" s="259"/>
    </row>
    <row r="18" spans="1:12" s="248" customFormat="1" ht="12" customHeight="1">
      <c r="A18" s="298"/>
      <c r="B18" s="299" t="s">
        <v>76</v>
      </c>
      <c r="C18" s="299"/>
      <c r="D18" s="299"/>
      <c r="E18" s="300"/>
      <c r="F18" s="301">
        <v>1</v>
      </c>
      <c r="G18" s="257">
        <v>1</v>
      </c>
      <c r="H18" s="264">
        <v>0</v>
      </c>
      <c r="I18" s="15"/>
      <c r="J18" s="15"/>
      <c r="K18" s="82"/>
      <c r="L18" s="15"/>
    </row>
    <row r="19" spans="1:12" s="248" customFormat="1" ht="12" customHeight="1">
      <c r="A19" s="298"/>
      <c r="B19" s="299" t="s">
        <v>78</v>
      </c>
      <c r="C19" s="299"/>
      <c r="D19" s="299"/>
      <c r="E19" s="300"/>
      <c r="F19" s="301">
        <v>349843</v>
      </c>
      <c r="G19" s="257">
        <v>285731</v>
      </c>
      <c r="H19" s="258">
        <v>285729</v>
      </c>
    </row>
    <row r="20" spans="1:12" s="248" customFormat="1" ht="12" customHeight="1">
      <c r="A20" s="298"/>
      <c r="B20" s="299" t="s">
        <v>79</v>
      </c>
      <c r="C20" s="299"/>
      <c r="D20" s="299"/>
      <c r="E20" s="300"/>
      <c r="F20" s="301">
        <v>2</v>
      </c>
      <c r="G20" s="257">
        <v>151797</v>
      </c>
      <c r="H20" s="264">
        <v>151798</v>
      </c>
    </row>
    <row r="21" spans="1:12" s="248" customFormat="1" ht="12" customHeight="1">
      <c r="A21" s="298"/>
      <c r="B21" s="299" t="s">
        <v>80</v>
      </c>
      <c r="C21" s="299"/>
      <c r="D21" s="299"/>
      <c r="E21" s="300"/>
      <c r="F21" s="301">
        <v>9335</v>
      </c>
      <c r="G21" s="257">
        <v>9335</v>
      </c>
      <c r="H21" s="258">
        <v>36051</v>
      </c>
    </row>
    <row r="22" spans="1:12" s="248" customFormat="1" ht="12" customHeight="1">
      <c r="A22" s="298"/>
      <c r="B22" s="302"/>
      <c r="C22" s="299" t="s">
        <v>139</v>
      </c>
      <c r="D22" s="299"/>
      <c r="E22" s="303"/>
      <c r="F22" s="301">
        <v>8001</v>
      </c>
      <c r="G22" s="257">
        <v>8001</v>
      </c>
      <c r="H22" s="264">
        <v>26638</v>
      </c>
    </row>
    <row r="23" spans="1:12" s="248" customFormat="1" ht="12" customHeight="1">
      <c r="A23" s="298"/>
      <c r="B23" s="302"/>
      <c r="C23" s="299" t="s">
        <v>140</v>
      </c>
      <c r="D23" s="299"/>
      <c r="E23" s="303"/>
      <c r="F23" s="301">
        <v>1</v>
      </c>
      <c r="G23" s="257">
        <v>1</v>
      </c>
      <c r="H23" s="264">
        <v>0</v>
      </c>
    </row>
    <row r="24" spans="1:12" s="248" customFormat="1" ht="12" customHeight="1">
      <c r="A24" s="298"/>
      <c r="B24" s="302"/>
      <c r="C24" s="299" t="s">
        <v>142</v>
      </c>
      <c r="D24" s="299"/>
      <c r="E24" s="303"/>
      <c r="F24" s="301">
        <v>1</v>
      </c>
      <c r="G24" s="257">
        <v>1</v>
      </c>
      <c r="H24" s="264">
        <v>0</v>
      </c>
    </row>
    <row r="25" spans="1:12" s="248" customFormat="1" ht="12" customHeight="1">
      <c r="A25" s="298"/>
      <c r="B25" s="302"/>
      <c r="C25" s="299" t="s">
        <v>143</v>
      </c>
      <c r="D25" s="299"/>
      <c r="E25" s="303"/>
      <c r="F25" s="301">
        <v>1331</v>
      </c>
      <c r="G25" s="257">
        <v>1331</v>
      </c>
      <c r="H25" s="258">
        <v>9413</v>
      </c>
    </row>
    <row r="26" spans="1:12" s="297" customFormat="1" ht="12" customHeight="1">
      <c r="A26" s="298"/>
      <c r="B26" s="302"/>
      <c r="C26" s="299" t="s">
        <v>193</v>
      </c>
      <c r="D26" s="299"/>
      <c r="E26" s="303"/>
      <c r="F26" s="301">
        <v>1</v>
      </c>
      <c r="G26" s="304">
        <v>1</v>
      </c>
      <c r="H26" s="264">
        <v>0</v>
      </c>
    </row>
    <row r="27" spans="1:12" s="248" customFormat="1" ht="10.5" customHeight="1">
      <c r="A27" s="298"/>
      <c r="B27" s="305" t="s">
        <v>194</v>
      </c>
      <c r="C27" s="305"/>
      <c r="D27" s="305"/>
      <c r="E27" s="300"/>
      <c r="F27" s="202"/>
      <c r="G27" s="306"/>
      <c r="H27" s="307"/>
    </row>
    <row r="28" spans="1:12" s="248" customFormat="1" ht="11.25" customHeight="1">
      <c r="A28" s="290"/>
      <c r="B28" s="291" t="s">
        <v>188</v>
      </c>
      <c r="C28" s="291"/>
      <c r="D28" s="291"/>
      <c r="E28" s="308"/>
      <c r="F28" s="211">
        <v>5011000</v>
      </c>
      <c r="G28" s="293">
        <v>5071435</v>
      </c>
      <c r="H28" s="294">
        <v>5012290</v>
      </c>
    </row>
    <row r="29" spans="1:12" s="248" customFormat="1" ht="12" customHeight="1">
      <c r="A29" s="298"/>
      <c r="B29" s="299" t="s">
        <v>86</v>
      </c>
      <c r="C29" s="299"/>
      <c r="D29" s="299"/>
      <c r="E29" s="309"/>
      <c r="F29" s="185">
        <v>32557</v>
      </c>
      <c r="G29" s="257">
        <v>33196</v>
      </c>
      <c r="H29" s="258">
        <v>29798</v>
      </c>
    </row>
    <row r="30" spans="1:12" s="248" customFormat="1" ht="12" customHeight="1">
      <c r="A30" s="298"/>
      <c r="B30" s="302"/>
      <c r="C30" s="299" t="s">
        <v>149</v>
      </c>
      <c r="D30" s="299"/>
      <c r="E30" s="302"/>
      <c r="F30" s="185">
        <v>21676</v>
      </c>
      <c r="G30" s="257">
        <v>22315</v>
      </c>
      <c r="H30" s="258">
        <v>20246</v>
      </c>
    </row>
    <row r="31" spans="1:12" s="248" customFormat="1" ht="12" customHeight="1">
      <c r="A31" s="298"/>
      <c r="B31" s="302"/>
      <c r="C31" s="299" t="s">
        <v>150</v>
      </c>
      <c r="D31" s="299"/>
      <c r="E31" s="302"/>
      <c r="F31" s="185">
        <v>10686</v>
      </c>
      <c r="G31" s="257">
        <v>10686</v>
      </c>
      <c r="H31" s="258">
        <v>9372</v>
      </c>
    </row>
    <row r="32" spans="1:12" s="248" customFormat="1" ht="12" customHeight="1">
      <c r="A32" s="298"/>
      <c r="B32" s="302"/>
      <c r="C32" s="299" t="s">
        <v>195</v>
      </c>
      <c r="D32" s="299"/>
      <c r="E32" s="302"/>
      <c r="F32" s="185">
        <v>195</v>
      </c>
      <c r="G32" s="257">
        <v>195</v>
      </c>
      <c r="H32" s="258">
        <v>180</v>
      </c>
    </row>
    <row r="33" spans="1:91" s="248" customFormat="1" ht="12" customHeight="1">
      <c r="A33" s="298"/>
      <c r="B33" s="299" t="s">
        <v>196</v>
      </c>
      <c r="C33" s="299"/>
      <c r="D33" s="299"/>
      <c r="E33" s="309"/>
      <c r="F33" s="185">
        <v>2933008</v>
      </c>
      <c r="G33" s="257">
        <v>3146414</v>
      </c>
      <c r="H33" s="258">
        <v>3092189</v>
      </c>
    </row>
    <row r="34" spans="1:91" s="248" customFormat="1" ht="12" customHeight="1">
      <c r="A34" s="310"/>
      <c r="B34" s="302"/>
      <c r="C34" s="299" t="s">
        <v>197</v>
      </c>
      <c r="D34" s="299"/>
      <c r="E34" s="302"/>
      <c r="F34" s="185">
        <v>2595010</v>
      </c>
      <c r="G34" s="257">
        <v>2713716</v>
      </c>
      <c r="H34" s="258">
        <v>2674415</v>
      </c>
    </row>
    <row r="35" spans="1:91" s="248" customFormat="1" ht="12" customHeight="1">
      <c r="A35" s="310"/>
      <c r="B35" s="302"/>
      <c r="C35" s="299" t="s">
        <v>198</v>
      </c>
      <c r="D35" s="299"/>
      <c r="E35" s="311"/>
      <c r="F35" s="185">
        <v>310283</v>
      </c>
      <c r="G35" s="257">
        <v>404283</v>
      </c>
      <c r="H35" s="258">
        <v>393523</v>
      </c>
    </row>
    <row r="36" spans="1:91" s="248" customFormat="1" ht="12" customHeight="1">
      <c r="A36" s="298"/>
      <c r="B36" s="302"/>
      <c r="C36" s="299" t="s">
        <v>199</v>
      </c>
      <c r="D36" s="299"/>
      <c r="E36" s="302"/>
      <c r="F36" s="185">
        <v>2</v>
      </c>
      <c r="G36" s="257">
        <v>2</v>
      </c>
      <c r="H36" s="264">
        <v>0</v>
      </c>
    </row>
    <row r="37" spans="1:91" s="248" customFormat="1" ht="12" customHeight="1">
      <c r="A37" s="298"/>
      <c r="B37" s="302"/>
      <c r="C37" s="299" t="s">
        <v>200</v>
      </c>
      <c r="D37" s="299"/>
      <c r="E37" s="302"/>
      <c r="F37" s="185">
        <v>25213</v>
      </c>
      <c r="G37" s="257">
        <v>25213</v>
      </c>
      <c r="H37" s="258">
        <v>21401</v>
      </c>
      <c r="CM37" s="263" t="s">
        <v>201</v>
      </c>
    </row>
    <row r="38" spans="1:91" s="248" customFormat="1" ht="12" customHeight="1">
      <c r="A38" s="310"/>
      <c r="B38" s="302"/>
      <c r="C38" s="299" t="s">
        <v>202</v>
      </c>
      <c r="D38" s="299"/>
      <c r="E38" s="302"/>
      <c r="F38" s="185">
        <v>2500</v>
      </c>
      <c r="G38" s="257">
        <v>3200</v>
      </c>
      <c r="H38" s="258">
        <v>2850</v>
      </c>
    </row>
    <row r="39" spans="1:91" s="248" customFormat="1" ht="12" customHeight="1">
      <c r="A39" s="310"/>
      <c r="B39" s="299" t="s">
        <v>203</v>
      </c>
      <c r="C39" s="299"/>
      <c r="D39" s="299"/>
      <c r="E39" s="302"/>
      <c r="F39" s="185">
        <v>607057</v>
      </c>
      <c r="G39" s="257">
        <v>518139</v>
      </c>
      <c r="H39" s="258">
        <v>518135</v>
      </c>
    </row>
    <row r="40" spans="1:91" s="248" customFormat="1" ht="12" customHeight="1">
      <c r="A40" s="310"/>
      <c r="B40" s="299" t="s">
        <v>204</v>
      </c>
      <c r="C40" s="299"/>
      <c r="D40" s="299"/>
      <c r="E40" s="302"/>
      <c r="F40" s="185">
        <v>697</v>
      </c>
      <c r="G40" s="257">
        <v>1901</v>
      </c>
      <c r="H40" s="258">
        <v>1896</v>
      </c>
    </row>
    <row r="41" spans="1:91" s="248" customFormat="1" ht="12" customHeight="1">
      <c r="A41" s="298"/>
      <c r="B41" s="299" t="s">
        <v>205</v>
      </c>
      <c r="C41" s="299"/>
      <c r="D41" s="299"/>
      <c r="E41" s="309"/>
      <c r="F41" s="185">
        <v>21</v>
      </c>
      <c r="G41" s="257">
        <v>21</v>
      </c>
      <c r="H41" s="258">
        <v>9</v>
      </c>
    </row>
    <row r="42" spans="1:91" s="248" customFormat="1" ht="12" customHeight="1">
      <c r="A42" s="298"/>
      <c r="B42" s="299" t="s">
        <v>206</v>
      </c>
      <c r="C42" s="299"/>
      <c r="D42" s="299"/>
      <c r="E42" s="309"/>
      <c r="F42" s="185">
        <v>196673</v>
      </c>
      <c r="G42" s="257">
        <v>199597</v>
      </c>
      <c r="H42" s="258">
        <v>199597</v>
      </c>
    </row>
    <row r="43" spans="1:91" s="248" customFormat="1" ht="12" customHeight="1">
      <c r="A43" s="298"/>
      <c r="B43" s="299" t="s">
        <v>207</v>
      </c>
      <c r="C43" s="299"/>
      <c r="D43" s="299"/>
      <c r="E43" s="309"/>
      <c r="F43" s="185">
        <v>1200237</v>
      </c>
      <c r="G43" s="257">
        <v>1081739</v>
      </c>
      <c r="H43" s="258">
        <v>1081737</v>
      </c>
    </row>
    <row r="44" spans="1:91" s="248" customFormat="1" ht="12" customHeight="1">
      <c r="A44" s="298"/>
      <c r="B44" s="299" t="s">
        <v>208</v>
      </c>
      <c r="C44" s="299"/>
      <c r="D44" s="299"/>
      <c r="E44" s="309"/>
      <c r="F44" s="185">
        <v>36832</v>
      </c>
      <c r="G44" s="257">
        <v>31862</v>
      </c>
      <c r="H44" s="258">
        <v>31500</v>
      </c>
    </row>
    <row r="45" spans="1:91" s="248" customFormat="1" ht="12" customHeight="1">
      <c r="A45" s="298"/>
      <c r="B45" s="299" t="s">
        <v>209</v>
      </c>
      <c r="C45" s="299"/>
      <c r="D45" s="299"/>
      <c r="E45" s="309"/>
      <c r="F45" s="185">
        <v>1</v>
      </c>
      <c r="G45" s="257">
        <v>1</v>
      </c>
      <c r="H45" s="264">
        <v>0</v>
      </c>
    </row>
    <row r="46" spans="1:91" s="248" customFormat="1" ht="12" customHeight="1">
      <c r="A46" s="298"/>
      <c r="B46" s="299" t="s">
        <v>97</v>
      </c>
      <c r="C46" s="299"/>
      <c r="D46" s="299"/>
      <c r="E46" s="309"/>
      <c r="F46" s="185">
        <v>1</v>
      </c>
      <c r="G46" s="257">
        <v>1</v>
      </c>
      <c r="H46" s="264">
        <v>0</v>
      </c>
    </row>
    <row r="47" spans="1:91" s="248" customFormat="1" ht="12" customHeight="1">
      <c r="A47" s="298"/>
      <c r="B47" s="299" t="s">
        <v>98</v>
      </c>
      <c r="C47" s="299"/>
      <c r="D47" s="299"/>
      <c r="E47" s="309"/>
      <c r="F47" s="185">
        <v>3915</v>
      </c>
      <c r="G47" s="257">
        <v>58563</v>
      </c>
      <c r="H47" s="258">
        <v>57429</v>
      </c>
    </row>
    <row r="48" spans="1:91" s="248" customFormat="1" ht="12" customHeight="1">
      <c r="A48" s="312"/>
      <c r="B48" s="313" t="s">
        <v>99</v>
      </c>
      <c r="C48" s="313"/>
      <c r="D48" s="313"/>
      <c r="E48" s="314"/>
      <c r="F48" s="267">
        <v>1</v>
      </c>
      <c r="G48" s="268">
        <v>1</v>
      </c>
      <c r="H48" s="264">
        <v>0</v>
      </c>
    </row>
    <row r="49" spans="1:8" s="248" customFormat="1" ht="12" customHeight="1">
      <c r="A49" s="81" t="s">
        <v>210</v>
      </c>
      <c r="B49" s="81"/>
      <c r="C49" s="81"/>
      <c r="D49" s="81"/>
      <c r="E49" s="81"/>
      <c r="H49" s="315"/>
    </row>
    <row r="51" spans="1:8" ht="18.75" customHeight="1"/>
    <row r="52" spans="1:8" ht="18.75" customHeight="1"/>
    <row r="53" spans="1:8" ht="18.75" customHeight="1"/>
    <row r="54" spans="1:8" ht="18.75" customHeight="1"/>
    <row r="55" spans="1:8" ht="18.75" customHeight="1"/>
    <row r="56" spans="1:8" ht="18.75" customHeight="1"/>
    <row r="57" spans="1:8" ht="18.75" customHeight="1"/>
    <row r="58" spans="1:8" ht="18.75" customHeight="1"/>
    <row r="59" spans="1:8" ht="18.75" customHeight="1"/>
    <row r="60" spans="1:8" ht="18.75" customHeight="1"/>
    <row r="61" spans="1:8" ht="18.75" customHeight="1"/>
    <row r="62" spans="1:8" ht="18.75" customHeight="1"/>
    <row r="63" spans="1:8" ht="18.75" customHeight="1"/>
    <row r="64" spans="1: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sheetData>
  <mergeCells count="47">
    <mergeCell ref="B45:D45"/>
    <mergeCell ref="B46:D46"/>
    <mergeCell ref="B47:D47"/>
    <mergeCell ref="B48:D48"/>
    <mergeCell ref="A49:E49"/>
    <mergeCell ref="B39:D39"/>
    <mergeCell ref="B40:D40"/>
    <mergeCell ref="B41:D41"/>
    <mergeCell ref="B42:D42"/>
    <mergeCell ref="B43:D43"/>
    <mergeCell ref="B44:D44"/>
    <mergeCell ref="B33:D33"/>
    <mergeCell ref="C34:D34"/>
    <mergeCell ref="C35:D35"/>
    <mergeCell ref="C36:D36"/>
    <mergeCell ref="C37:D37"/>
    <mergeCell ref="C38:D38"/>
    <mergeCell ref="B27:D27"/>
    <mergeCell ref="B28:D28"/>
    <mergeCell ref="B29:D29"/>
    <mergeCell ref="C30:D30"/>
    <mergeCell ref="C31:D31"/>
    <mergeCell ref="C32:D32"/>
    <mergeCell ref="B21:D21"/>
    <mergeCell ref="C22:D22"/>
    <mergeCell ref="C23:D23"/>
    <mergeCell ref="C24:D24"/>
    <mergeCell ref="C25:D25"/>
    <mergeCell ref="C26:D26"/>
    <mergeCell ref="B15:D15"/>
    <mergeCell ref="B16:D16"/>
    <mergeCell ref="B17:D17"/>
    <mergeCell ref="B18:D18"/>
    <mergeCell ref="B19:D19"/>
    <mergeCell ref="B20:D20"/>
    <mergeCell ref="B9:D9"/>
    <mergeCell ref="B10:D10"/>
    <mergeCell ref="B11:D11"/>
    <mergeCell ref="C12:D12"/>
    <mergeCell ref="C13:D13"/>
    <mergeCell ref="B14:D14"/>
    <mergeCell ref="A1:C1"/>
    <mergeCell ref="A3:H3"/>
    <mergeCell ref="A5:D6"/>
    <mergeCell ref="F5:H5"/>
    <mergeCell ref="A7:E7"/>
    <mergeCell ref="B8:D8"/>
  </mergeCells>
  <phoneticPr fontId="3"/>
  <printOptions horizontalCentered="1"/>
  <pageMargins left="0.59055118110236227" right="0.59055118110236227" top="0.39370078740157483" bottom="0.59055118110236227" header="0.51181102362204722" footer="0.19685039370078741"/>
  <pageSetup paperSize="11" scale="96" orientation="portrait" r:id="rId1"/>
  <headerFooter alignWithMargins="0">
    <oddFooter>&amp;C&amp;"ＭＳ Ｐ明朝,標準"&amp;9-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0"/>
  <sheetViews>
    <sheetView showGridLines="0" view="pageBreakPreview" zoomScaleNormal="100" zoomScaleSheetLayoutView="100" workbookViewId="0">
      <selection activeCell="Y23" sqref="Y23:AF23"/>
    </sheetView>
  </sheetViews>
  <sheetFormatPr defaultRowHeight="13.5"/>
  <cols>
    <col min="1" max="1" width="1.625" style="247" customWidth="1"/>
    <col min="2" max="2" width="18.625" style="215" customWidth="1"/>
    <col min="3" max="3" width="1.625" style="247" customWidth="1"/>
    <col min="4" max="6" width="12.375" style="247" customWidth="1"/>
    <col min="7" max="17" width="9.625" style="247" customWidth="1"/>
    <col min="18" max="16384" width="9" style="247"/>
  </cols>
  <sheetData>
    <row r="1" spans="1:14" s="1" customFormat="1" ht="9">
      <c r="B1" s="214"/>
      <c r="F1" s="3" t="s">
        <v>0</v>
      </c>
    </row>
    <row r="2" spans="1:14" s="1" customFormat="1" ht="10.5" customHeight="1">
      <c r="B2" s="214"/>
      <c r="F2" s="3"/>
    </row>
    <row r="3" spans="1:14" s="13" customFormat="1" ht="12" customHeight="1">
      <c r="A3" s="216" t="s">
        <v>211</v>
      </c>
      <c r="B3" s="216"/>
      <c r="C3" s="216"/>
      <c r="D3" s="216"/>
      <c r="E3" s="216"/>
      <c r="F3" s="216"/>
      <c r="G3" s="149"/>
      <c r="H3" s="149"/>
      <c r="I3" s="149"/>
      <c r="J3" s="149"/>
      <c r="K3" s="149"/>
      <c r="L3" s="149"/>
      <c r="M3" s="149"/>
    </row>
    <row r="4" spans="1:14" s="248" customFormat="1" ht="11.45" customHeight="1" thickBot="1">
      <c r="B4" s="161"/>
      <c r="C4" s="15"/>
      <c r="D4" s="15"/>
      <c r="E4" s="15"/>
      <c r="F4" s="18" t="s">
        <v>121</v>
      </c>
      <c r="G4" s="15"/>
      <c r="H4" s="15"/>
      <c r="I4" s="18"/>
      <c r="J4" s="15"/>
      <c r="K4" s="15"/>
      <c r="L4" s="15"/>
      <c r="M4" s="15"/>
      <c r="N4" s="18"/>
    </row>
    <row r="5" spans="1:14" s="248" customFormat="1" ht="11.65" customHeight="1">
      <c r="A5" s="316"/>
      <c r="B5" s="317" t="s">
        <v>6</v>
      </c>
      <c r="C5" s="318"/>
      <c r="D5" s="319" t="s">
        <v>122</v>
      </c>
      <c r="E5" s="320"/>
      <c r="F5" s="321"/>
      <c r="J5" s="15"/>
      <c r="K5" s="15"/>
      <c r="L5" s="15"/>
      <c r="M5" s="15"/>
      <c r="N5" s="15"/>
    </row>
    <row r="6" spans="1:14" s="248" customFormat="1" ht="11.65" customHeight="1">
      <c r="A6" s="322"/>
      <c r="B6" s="323"/>
      <c r="C6" s="324"/>
      <c r="D6" s="325" t="s">
        <v>123</v>
      </c>
      <c r="E6" s="326" t="s">
        <v>124</v>
      </c>
      <c r="F6" s="327" t="s">
        <v>56</v>
      </c>
      <c r="J6" s="15"/>
      <c r="K6" s="15"/>
      <c r="L6" s="15"/>
      <c r="M6" s="15"/>
      <c r="N6" s="15"/>
    </row>
    <row r="7" spans="1:14" s="248" customFormat="1" ht="11.65" customHeight="1">
      <c r="A7" s="328"/>
      <c r="B7" s="329" t="s">
        <v>187</v>
      </c>
      <c r="C7" s="330"/>
      <c r="D7" s="331"/>
      <c r="E7" s="332"/>
      <c r="F7" s="333"/>
      <c r="J7" s="259"/>
      <c r="K7" s="259"/>
      <c r="L7" s="259"/>
      <c r="M7" s="259"/>
      <c r="N7" s="334"/>
    </row>
    <row r="8" spans="1:14" s="255" customFormat="1" ht="11.65" customHeight="1">
      <c r="A8" s="335"/>
      <c r="B8" s="336" t="s">
        <v>58</v>
      </c>
      <c r="C8" s="337"/>
      <c r="D8" s="338">
        <v>410000</v>
      </c>
      <c r="E8" s="339">
        <v>445641</v>
      </c>
      <c r="F8" s="340">
        <v>446807</v>
      </c>
      <c r="J8" s="254"/>
      <c r="K8" s="341"/>
      <c r="L8" s="341"/>
      <c r="M8" s="341"/>
      <c r="N8" s="342"/>
    </row>
    <row r="9" spans="1:14" s="248" customFormat="1" ht="11.65" customHeight="1">
      <c r="A9" s="328"/>
      <c r="B9" s="343" t="s">
        <v>212</v>
      </c>
      <c r="C9" s="344"/>
      <c r="D9" s="345">
        <v>330904</v>
      </c>
      <c r="E9" s="346">
        <v>369004</v>
      </c>
      <c r="F9" s="347">
        <v>370136</v>
      </c>
      <c r="J9" s="259"/>
      <c r="K9" s="260"/>
      <c r="L9" s="260"/>
      <c r="M9" s="260"/>
      <c r="N9" s="334"/>
    </row>
    <row r="10" spans="1:14" s="248" customFormat="1" ht="11.65" customHeight="1">
      <c r="A10" s="328"/>
      <c r="B10" s="343" t="s">
        <v>73</v>
      </c>
      <c r="C10" s="344"/>
      <c r="D10" s="345">
        <v>10</v>
      </c>
      <c r="E10" s="346">
        <v>10</v>
      </c>
      <c r="F10" s="347">
        <v>9</v>
      </c>
      <c r="J10" s="259"/>
      <c r="K10" s="260"/>
      <c r="L10" s="260"/>
      <c r="M10" s="260"/>
      <c r="N10" s="334"/>
    </row>
    <row r="11" spans="1:14" s="248" customFormat="1" ht="11.65" customHeight="1">
      <c r="A11" s="328"/>
      <c r="B11" s="343" t="s">
        <v>78</v>
      </c>
      <c r="C11" s="344"/>
      <c r="D11" s="345">
        <v>77650</v>
      </c>
      <c r="E11" s="346">
        <v>74759</v>
      </c>
      <c r="F11" s="347">
        <v>74674</v>
      </c>
      <c r="J11" s="259"/>
      <c r="K11" s="260"/>
      <c r="L11" s="260"/>
      <c r="M11" s="260"/>
      <c r="N11" s="334"/>
    </row>
    <row r="12" spans="1:14" s="248" customFormat="1" ht="11.65" customHeight="1">
      <c r="A12" s="328"/>
      <c r="B12" s="343" t="s">
        <v>79</v>
      </c>
      <c r="C12" s="344"/>
      <c r="D12" s="345">
        <v>1</v>
      </c>
      <c r="E12" s="346">
        <v>1043</v>
      </c>
      <c r="F12" s="347">
        <v>1043</v>
      </c>
      <c r="J12" s="259"/>
      <c r="K12" s="259"/>
      <c r="L12" s="259"/>
      <c r="M12" s="259"/>
      <c r="N12" s="334"/>
    </row>
    <row r="13" spans="1:14" s="248" customFormat="1" ht="11.65" customHeight="1">
      <c r="A13" s="328"/>
      <c r="B13" s="343" t="s">
        <v>80</v>
      </c>
      <c r="C13" s="344"/>
      <c r="D13" s="345">
        <v>1435</v>
      </c>
      <c r="E13" s="346">
        <v>825</v>
      </c>
      <c r="F13" s="347">
        <v>945</v>
      </c>
      <c r="J13" s="259"/>
      <c r="K13" s="260"/>
      <c r="L13" s="260"/>
      <c r="M13" s="260"/>
      <c r="N13" s="334"/>
    </row>
    <row r="14" spans="1:14" s="248" customFormat="1" ht="11.65" customHeight="1">
      <c r="A14" s="328"/>
      <c r="B14" s="343" t="s">
        <v>74</v>
      </c>
      <c r="C14" s="344"/>
      <c r="D14" s="348" t="s">
        <v>18</v>
      </c>
      <c r="E14" s="349" t="s">
        <v>18</v>
      </c>
      <c r="F14" s="350" t="s">
        <v>18</v>
      </c>
      <c r="J14" s="259"/>
      <c r="K14" s="259"/>
      <c r="L14" s="259"/>
      <c r="M14" s="259"/>
      <c r="N14" s="334"/>
    </row>
    <row r="15" spans="1:14" s="248" customFormat="1" ht="11.65" customHeight="1">
      <c r="A15" s="328"/>
      <c r="B15" s="343"/>
      <c r="C15" s="344"/>
      <c r="D15" s="345"/>
      <c r="E15" s="346"/>
      <c r="F15" s="347"/>
      <c r="J15" s="259"/>
      <c r="K15" s="259"/>
      <c r="L15" s="259"/>
      <c r="M15" s="259"/>
      <c r="N15" s="334"/>
    </row>
    <row r="16" spans="1:14" s="255" customFormat="1" ht="11.65" customHeight="1">
      <c r="A16" s="328"/>
      <c r="B16" s="351" t="s">
        <v>213</v>
      </c>
      <c r="C16" s="344"/>
      <c r="D16" s="352"/>
      <c r="E16" s="353"/>
      <c r="F16" s="354"/>
      <c r="J16" s="254"/>
      <c r="K16" s="254"/>
      <c r="L16" s="254"/>
      <c r="M16" s="254"/>
      <c r="N16" s="342"/>
    </row>
    <row r="17" spans="1:91" s="248" customFormat="1" ht="11.65" customHeight="1">
      <c r="A17" s="335"/>
      <c r="B17" s="336" t="s">
        <v>58</v>
      </c>
      <c r="C17" s="337"/>
      <c r="D17" s="338">
        <v>410000</v>
      </c>
      <c r="E17" s="339">
        <v>445641</v>
      </c>
      <c r="F17" s="340">
        <v>445508</v>
      </c>
      <c r="J17" s="259"/>
      <c r="K17" s="259"/>
      <c r="L17" s="259"/>
      <c r="M17" s="259"/>
      <c r="N17" s="334"/>
      <c r="CM17" s="263" t="s">
        <v>201</v>
      </c>
    </row>
    <row r="18" spans="1:91" s="248" customFormat="1" ht="11.65" customHeight="1">
      <c r="A18" s="328"/>
      <c r="B18" s="343" t="s">
        <v>86</v>
      </c>
      <c r="C18" s="344"/>
      <c r="D18" s="345">
        <v>5851</v>
      </c>
      <c r="E18" s="346">
        <v>5851</v>
      </c>
      <c r="F18" s="347">
        <v>5764</v>
      </c>
      <c r="J18" s="259"/>
      <c r="K18" s="259"/>
      <c r="L18" s="259"/>
      <c r="M18" s="259"/>
      <c r="N18" s="334"/>
    </row>
    <row r="19" spans="1:91" s="248" customFormat="1" ht="11.65" customHeight="1">
      <c r="A19" s="328"/>
      <c r="B19" s="355" t="s">
        <v>214</v>
      </c>
      <c r="C19" s="344"/>
      <c r="D19" s="345">
        <v>402716</v>
      </c>
      <c r="E19" s="346">
        <v>438967</v>
      </c>
      <c r="F19" s="350">
        <v>438930</v>
      </c>
      <c r="J19" s="259"/>
      <c r="K19" s="259"/>
      <c r="L19" s="259"/>
      <c r="M19" s="259"/>
      <c r="N19" s="334"/>
    </row>
    <row r="20" spans="1:91" s="248" customFormat="1" ht="11.65" customHeight="1">
      <c r="A20" s="328"/>
      <c r="B20" s="343" t="s">
        <v>98</v>
      </c>
      <c r="C20" s="344"/>
      <c r="D20" s="345">
        <v>1432</v>
      </c>
      <c r="E20" s="346">
        <v>822</v>
      </c>
      <c r="F20" s="350">
        <v>814</v>
      </c>
      <c r="J20" s="259"/>
      <c r="K20" s="260"/>
      <c r="L20" s="260"/>
      <c r="M20" s="260"/>
      <c r="N20" s="334"/>
    </row>
    <row r="21" spans="1:91" s="248" customFormat="1" ht="11.65" customHeight="1">
      <c r="A21" s="322"/>
      <c r="B21" s="356" t="s">
        <v>99</v>
      </c>
      <c r="C21" s="357"/>
      <c r="D21" s="358">
        <v>1</v>
      </c>
      <c r="E21" s="359">
        <v>1</v>
      </c>
      <c r="F21" s="360">
        <v>0</v>
      </c>
      <c r="G21" s="15"/>
      <c r="H21" s="82"/>
      <c r="I21" s="259"/>
      <c r="J21" s="259"/>
      <c r="K21" s="259"/>
      <c r="L21" s="259"/>
      <c r="M21" s="334"/>
    </row>
    <row r="22" spans="1:91" s="248" customFormat="1" ht="12" customHeight="1">
      <c r="A22" s="81" t="s">
        <v>210</v>
      </c>
      <c r="B22" s="81"/>
    </row>
    <row r="23" spans="1:91" s="13" customFormat="1" ht="12" customHeight="1">
      <c r="A23" s="216" t="s">
        <v>215</v>
      </c>
      <c r="B23" s="216"/>
      <c r="C23" s="216"/>
      <c r="D23" s="216"/>
      <c r="E23" s="216"/>
      <c r="F23" s="216"/>
    </row>
    <row r="24" spans="1:91" s="248" customFormat="1" ht="11.45" customHeight="1" thickBot="1">
      <c r="B24" s="161"/>
      <c r="C24" s="15"/>
      <c r="D24" s="15"/>
      <c r="E24" s="15"/>
      <c r="F24" s="18" t="s">
        <v>121</v>
      </c>
    </row>
    <row r="25" spans="1:91" s="248" customFormat="1" ht="14.1" customHeight="1">
      <c r="A25" s="361"/>
      <c r="B25" s="362" t="s">
        <v>6</v>
      </c>
      <c r="C25" s="363"/>
      <c r="D25" s="364" t="s">
        <v>122</v>
      </c>
      <c r="E25" s="365"/>
      <c r="F25" s="366"/>
    </row>
    <row r="26" spans="1:91" s="248" customFormat="1" ht="14.1" customHeight="1">
      <c r="A26" s="367"/>
      <c r="B26" s="368"/>
      <c r="C26" s="369"/>
      <c r="D26" s="370" t="s">
        <v>123</v>
      </c>
      <c r="E26" s="371" t="s">
        <v>124</v>
      </c>
      <c r="F26" s="372" t="s">
        <v>56</v>
      </c>
    </row>
    <row r="27" spans="1:91" s="248" customFormat="1" ht="11.65" customHeight="1">
      <c r="A27" s="373"/>
      <c r="B27" s="374" t="s">
        <v>216</v>
      </c>
      <c r="C27" s="375"/>
      <c r="D27" s="376"/>
      <c r="E27" s="377"/>
      <c r="F27" s="378"/>
    </row>
    <row r="28" spans="1:91" s="248" customFormat="1" ht="11.65" customHeight="1">
      <c r="A28" s="379"/>
      <c r="B28" s="380" t="s">
        <v>58</v>
      </c>
      <c r="C28" s="381"/>
      <c r="D28" s="382">
        <v>2569000</v>
      </c>
      <c r="E28" s="383">
        <v>2625913</v>
      </c>
      <c r="F28" s="384">
        <v>2664806</v>
      </c>
    </row>
    <row r="29" spans="1:91" s="248" customFormat="1" ht="11.65" customHeight="1">
      <c r="A29" s="373"/>
      <c r="B29" s="385" t="s">
        <v>217</v>
      </c>
      <c r="C29" s="375"/>
      <c r="D29" s="386">
        <v>721800</v>
      </c>
      <c r="E29" s="387">
        <v>744000</v>
      </c>
      <c r="F29" s="388">
        <v>754314</v>
      </c>
    </row>
    <row r="30" spans="1:91" s="248" customFormat="1" ht="11.65" customHeight="1">
      <c r="A30" s="373"/>
      <c r="B30" s="385" t="s">
        <v>73</v>
      </c>
      <c r="C30" s="375"/>
      <c r="D30" s="386">
        <v>1</v>
      </c>
      <c r="E30" s="387">
        <v>1</v>
      </c>
      <c r="F30" s="388">
        <v>17</v>
      </c>
    </row>
    <row r="31" spans="1:91" s="248" customFormat="1" ht="11.65" customHeight="1">
      <c r="A31" s="373"/>
      <c r="B31" s="385" t="s">
        <v>74</v>
      </c>
      <c r="C31" s="375"/>
      <c r="D31" s="386">
        <v>485375</v>
      </c>
      <c r="E31" s="387">
        <v>492092</v>
      </c>
      <c r="F31" s="388">
        <v>506438</v>
      </c>
    </row>
    <row r="32" spans="1:91" s="248" customFormat="1" ht="11.65" customHeight="1">
      <c r="A32" s="373"/>
      <c r="B32" s="385" t="s">
        <v>218</v>
      </c>
      <c r="C32" s="375"/>
      <c r="D32" s="386">
        <v>666651</v>
      </c>
      <c r="E32" s="387">
        <v>666411</v>
      </c>
      <c r="F32" s="388">
        <v>669735</v>
      </c>
    </row>
    <row r="33" spans="1:6" s="248" customFormat="1" ht="11.65" customHeight="1">
      <c r="A33" s="373"/>
      <c r="B33" s="385" t="s">
        <v>75</v>
      </c>
      <c r="C33" s="375"/>
      <c r="D33" s="386">
        <v>343045</v>
      </c>
      <c r="E33" s="387">
        <v>343234</v>
      </c>
      <c r="F33" s="388">
        <v>355949</v>
      </c>
    </row>
    <row r="34" spans="1:6" s="248" customFormat="1" ht="11.65" customHeight="1">
      <c r="A34" s="373"/>
      <c r="B34" s="385" t="s">
        <v>76</v>
      </c>
      <c r="C34" s="375"/>
      <c r="D34" s="386">
        <v>53</v>
      </c>
      <c r="E34" s="387">
        <v>290</v>
      </c>
      <c r="F34" s="388">
        <v>291</v>
      </c>
    </row>
    <row r="35" spans="1:6" s="248" customFormat="1" ht="11.65" customHeight="1">
      <c r="A35" s="373"/>
      <c r="B35" s="385" t="s">
        <v>78</v>
      </c>
      <c r="C35" s="375"/>
      <c r="D35" s="386">
        <v>351859</v>
      </c>
      <c r="E35" s="387">
        <v>351475</v>
      </c>
      <c r="F35" s="388">
        <v>349693</v>
      </c>
    </row>
    <row r="36" spans="1:6" s="248" customFormat="1" ht="11.65" customHeight="1">
      <c r="A36" s="373"/>
      <c r="B36" s="385" t="s">
        <v>79</v>
      </c>
      <c r="C36" s="375"/>
      <c r="D36" s="386">
        <v>1</v>
      </c>
      <c r="E36" s="387">
        <v>26057</v>
      </c>
      <c r="F36" s="388">
        <v>26057</v>
      </c>
    </row>
    <row r="37" spans="1:6" s="248" customFormat="1" ht="11.65" customHeight="1">
      <c r="A37" s="373"/>
      <c r="B37" s="385" t="s">
        <v>81</v>
      </c>
      <c r="C37" s="375"/>
      <c r="D37" s="386">
        <v>1</v>
      </c>
      <c r="E37" s="389">
        <v>1</v>
      </c>
      <c r="F37" s="388">
        <v>0</v>
      </c>
    </row>
    <row r="38" spans="1:6" s="248" customFormat="1" ht="11.65" customHeight="1">
      <c r="A38" s="373"/>
      <c r="B38" s="385" t="s">
        <v>80</v>
      </c>
      <c r="C38" s="375"/>
      <c r="D38" s="386">
        <v>214</v>
      </c>
      <c r="E38" s="387">
        <v>2352</v>
      </c>
      <c r="F38" s="388">
        <v>2312</v>
      </c>
    </row>
    <row r="39" spans="1:6" s="248" customFormat="1" ht="11.65" customHeight="1">
      <c r="A39" s="373"/>
      <c r="B39" s="385"/>
      <c r="C39" s="375"/>
      <c r="D39" s="386"/>
      <c r="E39" s="387"/>
      <c r="F39" s="388"/>
    </row>
    <row r="40" spans="1:6" s="248" customFormat="1" ht="11.65" customHeight="1">
      <c r="A40" s="373"/>
      <c r="B40" s="374" t="s">
        <v>213</v>
      </c>
      <c r="C40" s="375"/>
      <c r="D40" s="386"/>
      <c r="E40" s="387"/>
      <c r="F40" s="388"/>
    </row>
    <row r="41" spans="1:6" s="248" customFormat="1" ht="11.65" customHeight="1">
      <c r="A41" s="379"/>
      <c r="B41" s="380" t="s">
        <v>58</v>
      </c>
      <c r="C41" s="381"/>
      <c r="D41" s="382">
        <v>2569000</v>
      </c>
      <c r="E41" s="383">
        <v>2625913</v>
      </c>
      <c r="F41" s="384">
        <v>2623109</v>
      </c>
    </row>
    <row r="42" spans="1:6" s="248" customFormat="1" ht="11.65" customHeight="1">
      <c r="A42" s="373"/>
      <c r="B42" s="385" t="s">
        <v>86</v>
      </c>
      <c r="C42" s="375"/>
      <c r="D42" s="386">
        <v>34312</v>
      </c>
      <c r="E42" s="387">
        <v>34379</v>
      </c>
      <c r="F42" s="388">
        <v>33829</v>
      </c>
    </row>
    <row r="43" spans="1:6" s="248" customFormat="1" ht="11.65" customHeight="1">
      <c r="A43" s="373"/>
      <c r="B43" s="385" t="s">
        <v>196</v>
      </c>
      <c r="C43" s="375"/>
      <c r="D43" s="386">
        <v>2337309</v>
      </c>
      <c r="E43" s="387">
        <v>2334109</v>
      </c>
      <c r="F43" s="388">
        <v>2333202</v>
      </c>
    </row>
    <row r="44" spans="1:6" s="248" customFormat="1" ht="11.65" customHeight="1">
      <c r="A44" s="373"/>
      <c r="B44" s="385" t="s">
        <v>219</v>
      </c>
      <c r="C44" s="375"/>
      <c r="D44" s="386">
        <v>122729</v>
      </c>
      <c r="E44" s="387">
        <v>128520</v>
      </c>
      <c r="F44" s="388">
        <v>127226</v>
      </c>
    </row>
    <row r="45" spans="1:6" s="248" customFormat="1" ht="11.65" customHeight="1">
      <c r="A45" s="373"/>
      <c r="B45" s="385" t="s">
        <v>220</v>
      </c>
      <c r="C45" s="375"/>
      <c r="D45" s="386">
        <v>1</v>
      </c>
      <c r="E45" s="387">
        <v>1</v>
      </c>
      <c r="F45" s="390">
        <v>0</v>
      </c>
    </row>
    <row r="46" spans="1:6" s="248" customFormat="1" ht="11.65" customHeight="1">
      <c r="A46" s="373"/>
      <c r="B46" s="385" t="s">
        <v>209</v>
      </c>
      <c r="C46" s="375"/>
      <c r="D46" s="386">
        <v>74344</v>
      </c>
      <c r="E46" s="387">
        <v>111377</v>
      </c>
      <c r="F46" s="388">
        <v>111377</v>
      </c>
    </row>
    <row r="47" spans="1:6" s="248" customFormat="1" ht="11.65" customHeight="1">
      <c r="A47" s="373"/>
      <c r="B47" s="385" t="s">
        <v>98</v>
      </c>
      <c r="C47" s="375"/>
      <c r="D47" s="386">
        <v>304</v>
      </c>
      <c r="E47" s="387">
        <v>17526</v>
      </c>
      <c r="F47" s="388">
        <v>17475</v>
      </c>
    </row>
    <row r="48" spans="1:6" s="248" customFormat="1" ht="11.65" customHeight="1">
      <c r="A48" s="367"/>
      <c r="B48" s="391" t="s">
        <v>99</v>
      </c>
      <c r="C48" s="392"/>
      <c r="D48" s="393">
        <v>1</v>
      </c>
      <c r="E48" s="394">
        <v>1</v>
      </c>
      <c r="F48" s="360">
        <v>0</v>
      </c>
    </row>
    <row r="49" spans="1:2" s="248" customFormat="1" ht="12" customHeight="1">
      <c r="A49" s="81" t="s">
        <v>221</v>
      </c>
      <c r="B49" s="81"/>
    </row>
    <row r="50" spans="1:2" s="271" customFormat="1" ht="9.75">
      <c r="B50" s="237"/>
    </row>
  </sheetData>
  <mergeCells count="8">
    <mergeCell ref="A49:B49"/>
    <mergeCell ref="A3:F3"/>
    <mergeCell ref="B5:B6"/>
    <mergeCell ref="D5:F5"/>
    <mergeCell ref="A22:B22"/>
    <mergeCell ref="A23:F23"/>
    <mergeCell ref="B25:B26"/>
    <mergeCell ref="D25:F25"/>
  </mergeCells>
  <phoneticPr fontId="3"/>
  <dataValidations count="1">
    <dataValidation imeMode="hiragana" allowBlank="1" showInputMessage="1" showErrorMessage="1" sqref="WVL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dataValidations>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9"/>
  <sheetViews>
    <sheetView showGridLines="0" view="pageBreakPreview" zoomScaleNormal="100" zoomScaleSheetLayoutView="100" workbookViewId="0">
      <selection activeCell="Y23" sqref="Y23:AF23"/>
    </sheetView>
  </sheetViews>
  <sheetFormatPr defaultRowHeight="13.5"/>
  <cols>
    <col min="1" max="1" width="1.625" style="405" customWidth="1"/>
    <col min="2" max="2" width="2.625" style="405" customWidth="1"/>
    <col min="3" max="3" width="5.125" style="405" bestFit="1" customWidth="1"/>
    <col min="4" max="4" width="12.625" style="405" customWidth="1"/>
    <col min="5" max="5" width="1.625" style="405" customWidth="1"/>
    <col min="6" max="8" width="11.625" style="405" customWidth="1"/>
    <col min="9" max="13" width="2.625" style="405" customWidth="1"/>
    <col min="14" max="19" width="9.625" style="405" customWidth="1"/>
    <col min="20" max="16384" width="9" style="405"/>
  </cols>
  <sheetData>
    <row r="1" spans="1:16" s="396" customFormat="1" ht="9">
      <c r="A1" s="395" t="s">
        <v>0</v>
      </c>
      <c r="B1" s="395"/>
      <c r="C1" s="395"/>
      <c r="H1" s="397"/>
    </row>
    <row r="3" spans="1:16" s="400" customFormat="1" ht="12" customHeight="1">
      <c r="A3" s="398" t="s">
        <v>222</v>
      </c>
      <c r="B3" s="398"/>
      <c r="C3" s="398"/>
      <c r="D3" s="398"/>
      <c r="E3" s="398"/>
      <c r="F3" s="398"/>
      <c r="G3" s="398"/>
      <c r="H3" s="398"/>
      <c r="I3" s="399"/>
      <c r="J3" s="399"/>
      <c r="K3" s="399"/>
      <c r="L3" s="399"/>
      <c r="M3" s="399"/>
      <c r="N3" s="399"/>
      <c r="O3" s="399"/>
      <c r="P3" s="399"/>
    </row>
    <row r="4" spans="1:16" ht="11.45" customHeight="1" thickBot="1">
      <c r="A4" s="401"/>
      <c r="B4" s="401"/>
      <c r="C4" s="401"/>
      <c r="D4" s="401"/>
      <c r="E4" s="401"/>
      <c r="F4" s="401"/>
      <c r="G4" s="401"/>
      <c r="H4" s="402" t="s">
        <v>121</v>
      </c>
      <c r="I4" s="401"/>
      <c r="J4" s="401"/>
      <c r="K4" s="403"/>
      <c r="L4" s="401"/>
      <c r="M4" s="401"/>
      <c r="N4" s="401"/>
      <c r="O4" s="401"/>
      <c r="P4" s="404"/>
    </row>
    <row r="5" spans="1:16" s="413" customFormat="1" ht="18" customHeight="1">
      <c r="A5" s="406" t="s">
        <v>6</v>
      </c>
      <c r="B5" s="407"/>
      <c r="C5" s="407"/>
      <c r="D5" s="407"/>
      <c r="E5" s="408"/>
      <c r="F5" s="409" t="s">
        <v>122</v>
      </c>
      <c r="G5" s="410"/>
      <c r="H5" s="411"/>
      <c r="I5" s="412"/>
      <c r="J5" s="412"/>
      <c r="K5" s="412"/>
      <c r="L5" s="412"/>
    </row>
    <row r="6" spans="1:16" s="413" customFormat="1" ht="18" customHeight="1">
      <c r="A6" s="414"/>
      <c r="B6" s="415"/>
      <c r="C6" s="415"/>
      <c r="D6" s="415"/>
      <c r="E6" s="416"/>
      <c r="F6" s="417" t="s">
        <v>123</v>
      </c>
      <c r="G6" s="417" t="s">
        <v>124</v>
      </c>
      <c r="H6" s="417" t="s">
        <v>56</v>
      </c>
      <c r="I6" s="412"/>
      <c r="J6" s="412"/>
      <c r="K6" s="412"/>
      <c r="L6" s="412"/>
    </row>
    <row r="7" spans="1:16" s="413" customFormat="1" ht="15.95" customHeight="1">
      <c r="A7" s="418" t="s">
        <v>223</v>
      </c>
      <c r="B7" s="419"/>
      <c r="C7" s="419"/>
      <c r="D7" s="419"/>
      <c r="E7" s="420"/>
      <c r="F7" s="421"/>
      <c r="G7" s="422"/>
      <c r="H7" s="421"/>
      <c r="I7" s="423"/>
      <c r="J7" s="412"/>
      <c r="K7" s="423"/>
      <c r="L7" s="424"/>
    </row>
    <row r="8" spans="1:16" s="413" customFormat="1" ht="15.95" customHeight="1">
      <c r="A8" s="425" t="s">
        <v>224</v>
      </c>
      <c r="B8" s="426"/>
      <c r="C8" s="426"/>
      <c r="D8" s="426"/>
      <c r="E8" s="427"/>
      <c r="F8" s="428"/>
      <c r="G8" s="429"/>
      <c r="H8" s="428"/>
      <c r="I8" s="423"/>
      <c r="J8" s="412"/>
      <c r="K8" s="423"/>
      <c r="L8" s="424"/>
    </row>
    <row r="9" spans="1:16" s="437" customFormat="1" ht="15.95" customHeight="1">
      <c r="A9" s="430" t="s">
        <v>225</v>
      </c>
      <c r="B9" s="431"/>
      <c r="C9" s="431"/>
      <c r="D9" s="431"/>
      <c r="E9" s="432"/>
      <c r="F9" s="433">
        <v>878000</v>
      </c>
      <c r="G9" s="433">
        <v>878000</v>
      </c>
      <c r="H9" s="433">
        <v>903785</v>
      </c>
      <c r="I9" s="434"/>
      <c r="J9" s="435"/>
      <c r="K9" s="434"/>
      <c r="L9" s="436"/>
    </row>
    <row r="10" spans="1:16" s="413" customFormat="1" ht="15.95" customHeight="1">
      <c r="A10" s="438"/>
      <c r="B10" s="439"/>
      <c r="C10" s="439" t="s">
        <v>226</v>
      </c>
      <c r="D10" s="440" t="s">
        <v>227</v>
      </c>
      <c r="E10" s="441"/>
      <c r="F10" s="442">
        <v>720093</v>
      </c>
      <c r="G10" s="443">
        <v>720093</v>
      </c>
      <c r="H10" s="443">
        <v>737349</v>
      </c>
      <c r="I10" s="423"/>
      <c r="J10" s="412"/>
      <c r="K10" s="423"/>
      <c r="L10" s="424"/>
    </row>
    <row r="11" spans="1:16" s="413" customFormat="1" ht="15.95" customHeight="1">
      <c r="A11" s="438"/>
      <c r="B11" s="439"/>
      <c r="C11" s="439" t="s">
        <v>228</v>
      </c>
      <c r="D11" s="440" t="s">
        <v>229</v>
      </c>
      <c r="E11" s="441"/>
      <c r="F11" s="442">
        <v>157906</v>
      </c>
      <c r="G11" s="443">
        <v>157906</v>
      </c>
      <c r="H11" s="443">
        <v>164971</v>
      </c>
      <c r="I11" s="423"/>
      <c r="J11" s="412"/>
      <c r="K11" s="423"/>
      <c r="L11" s="424"/>
    </row>
    <row r="12" spans="1:16" s="413" customFormat="1" ht="15.95" customHeight="1">
      <c r="A12" s="438"/>
      <c r="B12" s="439"/>
      <c r="C12" s="439" t="s">
        <v>230</v>
      </c>
      <c r="D12" s="440" t="s">
        <v>231</v>
      </c>
      <c r="E12" s="441"/>
      <c r="F12" s="442">
        <v>1</v>
      </c>
      <c r="G12" s="443">
        <v>1</v>
      </c>
      <c r="H12" s="444">
        <v>1465</v>
      </c>
      <c r="I12" s="423"/>
      <c r="J12" s="412"/>
      <c r="K12" s="423"/>
      <c r="L12" s="424"/>
    </row>
    <row r="13" spans="1:16" s="413" customFormat="1" ht="6.75" customHeight="1">
      <c r="A13" s="438"/>
      <c r="B13" s="439"/>
      <c r="C13" s="439"/>
      <c r="D13" s="440"/>
      <c r="E13" s="441"/>
      <c r="F13" s="442"/>
      <c r="G13" s="443"/>
      <c r="H13" s="445"/>
      <c r="I13" s="423"/>
      <c r="J13" s="412"/>
      <c r="K13" s="423"/>
      <c r="L13" s="424"/>
    </row>
    <row r="14" spans="1:16" s="413" customFormat="1" ht="15.95" customHeight="1">
      <c r="A14" s="425" t="s">
        <v>232</v>
      </c>
      <c r="B14" s="426"/>
      <c r="C14" s="426"/>
      <c r="D14" s="426"/>
      <c r="E14" s="427"/>
      <c r="F14" s="442"/>
      <c r="G14" s="443"/>
      <c r="H14" s="445"/>
      <c r="I14" s="423"/>
      <c r="J14" s="412"/>
      <c r="K14" s="423"/>
      <c r="L14" s="424"/>
    </row>
    <row r="15" spans="1:16" s="450" customFormat="1" ht="15.95" customHeight="1">
      <c r="A15" s="430" t="s">
        <v>233</v>
      </c>
      <c r="B15" s="431"/>
      <c r="C15" s="431"/>
      <c r="D15" s="431"/>
      <c r="E15" s="446"/>
      <c r="F15" s="433">
        <v>779000</v>
      </c>
      <c r="G15" s="433">
        <v>779000</v>
      </c>
      <c r="H15" s="433">
        <v>734951</v>
      </c>
      <c r="I15" s="447"/>
      <c r="J15" s="448"/>
      <c r="K15" s="447"/>
      <c r="L15" s="449"/>
    </row>
    <row r="16" spans="1:16" s="413" customFormat="1" ht="15.95" customHeight="1">
      <c r="A16" s="438"/>
      <c r="B16" s="439"/>
      <c r="C16" s="439" t="s">
        <v>226</v>
      </c>
      <c r="D16" s="440" t="s">
        <v>234</v>
      </c>
      <c r="E16" s="441"/>
      <c r="F16" s="442">
        <v>751692</v>
      </c>
      <c r="G16" s="443">
        <v>740938</v>
      </c>
      <c r="H16" s="443">
        <v>701946</v>
      </c>
      <c r="I16" s="423"/>
      <c r="J16" s="412"/>
      <c r="K16" s="423"/>
      <c r="L16" s="424"/>
    </row>
    <row r="17" spans="1:16" s="413" customFormat="1" ht="15.95" customHeight="1">
      <c r="A17" s="438"/>
      <c r="B17" s="439"/>
      <c r="C17" s="439" t="s">
        <v>228</v>
      </c>
      <c r="D17" s="440" t="s">
        <v>235</v>
      </c>
      <c r="E17" s="441"/>
      <c r="F17" s="442">
        <v>25308</v>
      </c>
      <c r="G17" s="443">
        <v>36062</v>
      </c>
      <c r="H17" s="443">
        <v>32810</v>
      </c>
      <c r="I17" s="423"/>
      <c r="J17" s="412"/>
      <c r="K17" s="423"/>
      <c r="L17" s="424"/>
    </row>
    <row r="18" spans="1:16" s="413" customFormat="1" ht="15.95" customHeight="1">
      <c r="A18" s="438"/>
      <c r="B18" s="439"/>
      <c r="C18" s="439" t="s">
        <v>230</v>
      </c>
      <c r="D18" s="440" t="s">
        <v>236</v>
      </c>
      <c r="E18" s="441"/>
      <c r="F18" s="442">
        <v>1000</v>
      </c>
      <c r="G18" s="443">
        <v>1000</v>
      </c>
      <c r="H18" s="443">
        <v>195</v>
      </c>
      <c r="I18" s="423"/>
      <c r="J18" s="412"/>
      <c r="K18" s="423"/>
      <c r="L18" s="424"/>
    </row>
    <row r="19" spans="1:16" s="413" customFormat="1" ht="15.95" customHeight="1">
      <c r="A19" s="438"/>
      <c r="B19" s="439"/>
      <c r="C19" s="439" t="s">
        <v>237</v>
      </c>
      <c r="D19" s="440" t="s">
        <v>238</v>
      </c>
      <c r="E19" s="440"/>
      <c r="F19" s="442">
        <v>1000</v>
      </c>
      <c r="G19" s="442">
        <v>1000</v>
      </c>
      <c r="H19" s="444">
        <v>0</v>
      </c>
      <c r="I19" s="423"/>
      <c r="J19" s="412"/>
      <c r="K19" s="423"/>
      <c r="L19" s="424"/>
    </row>
    <row r="20" spans="1:16" s="413" customFormat="1" ht="9.75" customHeight="1">
      <c r="A20" s="451"/>
      <c r="B20" s="452"/>
      <c r="C20" s="452"/>
      <c r="D20" s="452"/>
      <c r="E20" s="452"/>
      <c r="F20" s="442"/>
      <c r="G20" s="442"/>
      <c r="H20" s="442"/>
      <c r="I20" s="423"/>
      <c r="J20" s="412"/>
      <c r="K20" s="423"/>
      <c r="L20" s="424"/>
    </row>
    <row r="21" spans="1:16" s="413" customFormat="1" ht="15.95" customHeight="1">
      <c r="A21" s="453" t="s">
        <v>239</v>
      </c>
      <c r="B21" s="454"/>
      <c r="C21" s="454"/>
      <c r="D21" s="454"/>
      <c r="E21" s="454"/>
      <c r="F21" s="455"/>
      <c r="G21" s="455"/>
      <c r="H21" s="455"/>
      <c r="I21" s="423"/>
      <c r="J21" s="412"/>
      <c r="K21" s="423"/>
      <c r="L21" s="424"/>
      <c r="M21" s="424"/>
      <c r="N21" s="424"/>
      <c r="O21" s="424"/>
      <c r="P21" s="456"/>
    </row>
    <row r="22" spans="1:16" s="413" customFormat="1" ht="15.95" customHeight="1">
      <c r="A22" s="425" t="s">
        <v>224</v>
      </c>
      <c r="B22" s="426"/>
      <c r="C22" s="426"/>
      <c r="D22" s="426"/>
      <c r="E22" s="427"/>
      <c r="F22" s="455"/>
      <c r="G22" s="455"/>
      <c r="H22" s="455"/>
      <c r="I22" s="412"/>
      <c r="J22" s="412"/>
      <c r="K22" s="423"/>
      <c r="L22" s="412"/>
      <c r="M22" s="457"/>
      <c r="N22" s="457"/>
      <c r="O22" s="457"/>
      <c r="P22" s="412"/>
    </row>
    <row r="23" spans="1:16" s="437" customFormat="1" ht="15.95" customHeight="1">
      <c r="A23" s="430" t="s">
        <v>240</v>
      </c>
      <c r="B23" s="431"/>
      <c r="C23" s="431"/>
      <c r="D23" s="431"/>
      <c r="E23" s="432"/>
      <c r="F23" s="433">
        <v>266000</v>
      </c>
      <c r="G23" s="433">
        <v>266000</v>
      </c>
      <c r="H23" s="433">
        <v>189573</v>
      </c>
    </row>
    <row r="24" spans="1:16" s="413" customFormat="1" ht="15.95" customHeight="1">
      <c r="A24" s="458"/>
      <c r="B24" s="459"/>
      <c r="C24" s="439" t="s">
        <v>226</v>
      </c>
      <c r="D24" s="440" t="s">
        <v>241</v>
      </c>
      <c r="E24" s="459"/>
      <c r="F24" s="444">
        <v>83700</v>
      </c>
      <c r="G24" s="444">
        <v>83700</v>
      </c>
      <c r="H24" s="444">
        <v>83700</v>
      </c>
    </row>
    <row r="25" spans="1:16" s="413" customFormat="1" ht="15.95" customHeight="1">
      <c r="A25" s="438"/>
      <c r="B25" s="439"/>
      <c r="C25" s="439" t="s">
        <v>228</v>
      </c>
      <c r="D25" s="440" t="s">
        <v>242</v>
      </c>
      <c r="E25" s="441"/>
      <c r="F25" s="442">
        <v>170992</v>
      </c>
      <c r="G25" s="443">
        <v>170992</v>
      </c>
      <c r="H25" s="445">
        <v>94565</v>
      </c>
    </row>
    <row r="26" spans="1:16" s="413" customFormat="1" ht="15.95" customHeight="1">
      <c r="A26" s="438"/>
      <c r="B26" s="439"/>
      <c r="C26" s="439" t="s">
        <v>230</v>
      </c>
      <c r="D26" s="440" t="s">
        <v>243</v>
      </c>
      <c r="E26" s="441"/>
      <c r="F26" s="444">
        <v>11308</v>
      </c>
      <c r="G26" s="443">
        <v>11308</v>
      </c>
      <c r="H26" s="443">
        <v>11308</v>
      </c>
    </row>
    <row r="27" spans="1:16" s="413" customFormat="1" ht="6.75" customHeight="1">
      <c r="A27" s="438"/>
      <c r="B27" s="439"/>
      <c r="C27" s="439"/>
      <c r="D27" s="440"/>
      <c r="E27" s="441"/>
      <c r="F27" s="444"/>
      <c r="G27" s="443"/>
      <c r="H27" s="443"/>
    </row>
    <row r="28" spans="1:16" s="413" customFormat="1" ht="15.95" customHeight="1">
      <c r="A28" s="425" t="s">
        <v>232</v>
      </c>
      <c r="B28" s="426"/>
      <c r="C28" s="426"/>
      <c r="D28" s="426"/>
      <c r="E28" s="427"/>
      <c r="F28" s="442"/>
      <c r="G28" s="443"/>
      <c r="H28" s="443"/>
    </row>
    <row r="29" spans="1:16" s="437" customFormat="1" ht="15.95" customHeight="1">
      <c r="A29" s="430" t="s">
        <v>244</v>
      </c>
      <c r="B29" s="431"/>
      <c r="C29" s="431"/>
      <c r="D29" s="431"/>
      <c r="E29" s="446"/>
      <c r="F29" s="433">
        <v>607000</v>
      </c>
      <c r="G29" s="433">
        <v>649512</v>
      </c>
      <c r="H29" s="433">
        <v>461253</v>
      </c>
    </row>
    <row r="30" spans="1:16" s="413" customFormat="1" ht="15.95" customHeight="1">
      <c r="A30" s="438"/>
      <c r="B30" s="439"/>
      <c r="C30" s="439" t="s">
        <v>226</v>
      </c>
      <c r="D30" s="440" t="s">
        <v>245</v>
      </c>
      <c r="E30" s="441"/>
      <c r="F30" s="442">
        <v>520563</v>
      </c>
      <c r="G30" s="443">
        <v>563075</v>
      </c>
      <c r="H30" s="443">
        <v>374817</v>
      </c>
    </row>
    <row r="31" spans="1:16" s="413" customFormat="1" ht="15.95" customHeight="1">
      <c r="A31" s="438"/>
      <c r="B31" s="439"/>
      <c r="C31" s="439" t="s">
        <v>228</v>
      </c>
      <c r="D31" s="440" t="s">
        <v>246</v>
      </c>
      <c r="E31" s="441"/>
      <c r="F31" s="442">
        <v>81842</v>
      </c>
      <c r="G31" s="443">
        <v>81842</v>
      </c>
      <c r="H31" s="443">
        <v>81841</v>
      </c>
    </row>
    <row r="32" spans="1:16" s="413" customFormat="1" ht="15.95" customHeight="1">
      <c r="A32" s="438"/>
      <c r="B32" s="439"/>
      <c r="C32" s="439" t="s">
        <v>230</v>
      </c>
      <c r="D32" s="440" t="s">
        <v>247</v>
      </c>
      <c r="E32" s="441"/>
      <c r="F32" s="444">
        <v>4595</v>
      </c>
      <c r="G32" s="444">
        <v>4595</v>
      </c>
      <c r="H32" s="444">
        <v>4595</v>
      </c>
    </row>
    <row r="33" spans="1:91" s="413" customFormat="1" ht="15" customHeight="1">
      <c r="A33" s="460"/>
      <c r="B33" s="461"/>
      <c r="C33" s="461"/>
      <c r="D33" s="462"/>
      <c r="E33" s="463"/>
      <c r="F33" s="464"/>
      <c r="G33" s="465"/>
      <c r="H33" s="464"/>
    </row>
    <row r="34" spans="1:91" s="413" customFormat="1" ht="12" customHeight="1">
      <c r="A34" s="466" t="s">
        <v>248</v>
      </c>
      <c r="B34" s="466"/>
      <c r="C34" s="466"/>
      <c r="D34" s="466"/>
      <c r="E34" s="423"/>
      <c r="F34" s="402"/>
      <c r="G34" s="402"/>
      <c r="H34" s="402"/>
    </row>
    <row r="35" spans="1:91" s="468" customFormat="1" ht="9.75" customHeight="1">
      <c r="A35" s="467" t="s">
        <v>249</v>
      </c>
      <c r="B35" s="467"/>
      <c r="C35" s="467"/>
      <c r="D35" s="467"/>
      <c r="E35" s="467"/>
      <c r="F35" s="467"/>
      <c r="G35" s="467"/>
      <c r="H35" s="467"/>
    </row>
    <row r="36" spans="1:91" s="468" customFormat="1" ht="9.75" customHeight="1">
      <c r="A36" s="469" t="s">
        <v>250</v>
      </c>
      <c r="B36" s="469"/>
      <c r="C36" s="469"/>
      <c r="D36" s="469"/>
      <c r="E36" s="469"/>
      <c r="F36" s="469"/>
      <c r="G36" s="469"/>
      <c r="H36" s="469"/>
    </row>
    <row r="39" spans="1:91">
      <c r="CM39" s="470"/>
    </row>
  </sheetData>
  <mergeCells count="16">
    <mergeCell ref="A29:D29"/>
    <mergeCell ref="A34:D34"/>
    <mergeCell ref="A35:H35"/>
    <mergeCell ref="A36:H36"/>
    <mergeCell ref="A9:D9"/>
    <mergeCell ref="A14:E14"/>
    <mergeCell ref="A15:D15"/>
    <mergeCell ref="A22:E22"/>
    <mergeCell ref="A23:D23"/>
    <mergeCell ref="A28:E28"/>
    <mergeCell ref="A1:C1"/>
    <mergeCell ref="A3:H3"/>
    <mergeCell ref="A5:E6"/>
    <mergeCell ref="F5:H5"/>
    <mergeCell ref="A7:E7"/>
    <mergeCell ref="A8:E8"/>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160-161</vt:lpstr>
      <vt:lpstr>162-163</vt:lpstr>
      <vt:lpstr>164-165</vt:lpstr>
      <vt:lpstr>166-167</vt:lpstr>
      <vt:lpstr>168</vt:lpstr>
      <vt:lpstr>169</vt:lpstr>
      <vt:lpstr>170</vt:lpstr>
      <vt:lpstr>171</vt:lpstr>
      <vt:lpstr>172</vt:lpstr>
      <vt:lpstr>173</vt:lpstr>
      <vt:lpstr>174-175</vt:lpstr>
      <vt:lpstr>'160-161'!Print_Area</vt:lpstr>
      <vt:lpstr>'162-163'!Print_Area</vt:lpstr>
      <vt:lpstr>'164-165'!Print_Area</vt:lpstr>
      <vt:lpstr>'166-167'!Print_Area</vt:lpstr>
      <vt:lpstr>'168'!Print_Area</vt:lpstr>
      <vt:lpstr>'169'!Print_Area</vt:lpstr>
      <vt:lpstr>'170'!Print_Area</vt:lpstr>
      <vt:lpstr>'171'!Print_Area</vt:lpstr>
      <vt:lpstr>'172'!Print_Area</vt:lpstr>
      <vt:lpstr>'173'!Print_Area</vt:lpstr>
      <vt:lpstr>'174-175'!Print_Area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2019-05-17T08:55:59Z</dcterms:created>
  <dcterms:modified xsi:type="dcterms:W3CDTF">2019-05-17T08:56:37Z</dcterms:modified>
</cp:coreProperties>
</file>