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中学校\"/>
    </mc:Choice>
  </mc:AlternateContent>
  <xr:revisionPtr revIDLastSave="0" documentId="8_{109EB807-FFBB-47F2-A8C7-86563A85FE0B}" xr6:coauthVersionLast="44" xr6:coauthVersionMax="44" xr10:uidLastSave="{00000000-0000-0000-0000-000000000000}"/>
  <bookViews>
    <workbookView xWindow="3885" yWindow="1545" windowWidth="21600" windowHeight="13380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<sst xmlns="http://schemas.openxmlformats.org/spreadsheetml/2006/main" count="529" uniqueCount="161">
  <si>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</si>
  <si>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</si>
  <si>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</si>
  <si>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</si>
  <si>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</si>
  <si>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</si>
  <si>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</si>
  <si>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</si>
  <si>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</si>
  <si>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</si>
  <si>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</si>
  <si>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</si>
  <si>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</si>
  <si>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</si>
  <si>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</si>
  <si>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</si>
  <si>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</si>
  <si>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</si>
  <si>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</si>
  <si>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</si>
  <si>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</si>
  <si>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</si>
  <si>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</si>
  <si>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</si>
  <si>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</si>
  <si>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</si>
  <si>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</si>
  <si>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</si>
  <si>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</si>
  <si>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鶏肉</t>
  </si>
  <si>
    <t>牛乳</t>
  </si>
  <si>
    <t>にんじん</t>
  </si>
  <si>
    <t>にんにく</t>
  </si>
  <si>
    <t>バジル</t>
  </si>
  <si>
    <t>白飯</t>
    <rPh sb="0" eb="2">
      <t>シロメシ</t>
    </rPh>
    <phoneticPr fontId="3"/>
  </si>
  <si>
    <t>オリーブ油</t>
  </si>
  <si>
    <t>Kcal</t>
    <phoneticPr fontId="3"/>
  </si>
  <si>
    <t>●</t>
    <phoneticPr fontId="3"/>
  </si>
  <si>
    <t>ロースハム　　</t>
  </si>
  <si>
    <t>わかめ</t>
  </si>
  <si>
    <t>チンゲンサイ</t>
  </si>
  <si>
    <t>きゅうり</t>
  </si>
  <si>
    <t>ハーブ</t>
  </si>
  <si>
    <t>パン粉</t>
  </si>
  <si>
    <t>マヨネーズ</t>
  </si>
  <si>
    <t>ｇ</t>
    <phoneticPr fontId="3"/>
  </si>
  <si>
    <t>絹ごし豆腐</t>
  </si>
  <si>
    <t>チーズ</t>
    <phoneticPr fontId="3"/>
  </si>
  <si>
    <t>たまねぎ</t>
  </si>
  <si>
    <t>ローズマリー</t>
  </si>
  <si>
    <t>じゃがいも</t>
  </si>
  <si>
    <t>糸かまぼこ</t>
  </si>
  <si>
    <t>ねぎ</t>
  </si>
  <si>
    <t>三温糖</t>
  </si>
  <si>
    <t>火</t>
    <rPh sb="0" eb="1">
      <t>カ</t>
    </rPh>
    <phoneticPr fontId="3"/>
  </si>
  <si>
    <t>豚肉</t>
  </si>
  <si>
    <t>かつお節</t>
  </si>
  <si>
    <t>干ししいたけ</t>
  </si>
  <si>
    <t>サラダ油</t>
  </si>
  <si>
    <t>Kcal</t>
    <phoneticPr fontId="3"/>
  </si>
  <si>
    <t>うすあげ</t>
  </si>
  <si>
    <t>ブロッコリー</t>
  </si>
  <si>
    <t>キャベツ</t>
  </si>
  <si>
    <t>ごま</t>
  </si>
  <si>
    <t>牛肉</t>
  </si>
  <si>
    <t>みそ</t>
  </si>
  <si>
    <t>だいこん</t>
  </si>
  <si>
    <t>ごま油</t>
  </si>
  <si>
    <t>鶏卵</t>
  </si>
  <si>
    <t>ごぼう</t>
  </si>
  <si>
    <t>さといも</t>
  </si>
  <si>
    <t>水</t>
    <rPh sb="0" eb="1">
      <t>スイ</t>
    </rPh>
    <phoneticPr fontId="3"/>
  </si>
  <si>
    <t>切り干し大根</t>
  </si>
  <si>
    <t>はくさい</t>
  </si>
  <si>
    <t>麦飯</t>
    <rPh sb="0" eb="2">
      <t>ムギメシ</t>
    </rPh>
    <phoneticPr fontId="3"/>
  </si>
  <si>
    <t>ヨーグルト</t>
    <phoneticPr fontId="3"/>
  </si>
  <si>
    <t>こまつな</t>
  </si>
  <si>
    <t>たけのこ</t>
  </si>
  <si>
    <t>もやし</t>
  </si>
  <si>
    <t>片栗粉</t>
  </si>
  <si>
    <t>えのきたけ</t>
  </si>
  <si>
    <t>木</t>
    <rPh sb="0" eb="1">
      <t>モク</t>
    </rPh>
    <phoneticPr fontId="3"/>
  </si>
  <si>
    <t>さば</t>
  </si>
  <si>
    <t>しょうが</t>
  </si>
  <si>
    <t>こんにゃく</t>
  </si>
  <si>
    <t>●</t>
    <phoneticPr fontId="3"/>
  </si>
  <si>
    <t>さつまあげ</t>
  </si>
  <si>
    <t>魚ふりかけ</t>
    <phoneticPr fontId="3"/>
  </si>
  <si>
    <t>さやいんげん</t>
  </si>
  <si>
    <t>梅肉</t>
    <rPh sb="0" eb="1">
      <t>ウメ</t>
    </rPh>
    <rPh sb="1" eb="2">
      <t>ニク</t>
    </rPh>
    <phoneticPr fontId="3"/>
  </si>
  <si>
    <t>ｇ</t>
    <phoneticPr fontId="3"/>
  </si>
  <si>
    <t>あつあげ</t>
  </si>
  <si>
    <t>●</t>
    <phoneticPr fontId="3"/>
  </si>
  <si>
    <t>金</t>
    <rPh sb="0" eb="1">
      <t>キン</t>
    </rPh>
    <phoneticPr fontId="3"/>
  </si>
  <si>
    <t>牛肉</t>
    <rPh sb="0" eb="1">
      <t>ウシ</t>
    </rPh>
    <phoneticPr fontId="3"/>
  </si>
  <si>
    <t>パイン缶</t>
  </si>
  <si>
    <t>チーズ</t>
  </si>
  <si>
    <t>トマト水煮</t>
  </si>
  <si>
    <t>黄桃缶</t>
  </si>
  <si>
    <t>バター</t>
  </si>
  <si>
    <t>●</t>
    <phoneticPr fontId="3"/>
  </si>
  <si>
    <t>ヨーグルト</t>
  </si>
  <si>
    <t>バナナ</t>
  </si>
  <si>
    <t>小麦粉</t>
  </si>
  <si>
    <t>カレールウ</t>
  </si>
  <si>
    <t>福神漬け</t>
  </si>
  <si>
    <t>みかん缶</t>
  </si>
  <si>
    <t>米粉</t>
  </si>
  <si>
    <t>ぶり</t>
  </si>
  <si>
    <t>赤ピーマン</t>
  </si>
  <si>
    <t>コーン</t>
  </si>
  <si>
    <t>いよかんゼリー</t>
  </si>
  <si>
    <t>りんご</t>
  </si>
  <si>
    <t>かまぼこ</t>
  </si>
  <si>
    <t>ねぎ</t>
    <phoneticPr fontId="3"/>
  </si>
  <si>
    <t>炒り卵</t>
  </si>
  <si>
    <t>マカロニ</t>
  </si>
  <si>
    <t>ｇ</t>
    <phoneticPr fontId="3"/>
  </si>
  <si>
    <t>魚ふりかけ</t>
  </si>
  <si>
    <t>生クリーム</t>
  </si>
  <si>
    <t>フランクフルトソーセージ</t>
  </si>
  <si>
    <t>シュウマイ</t>
  </si>
  <si>
    <t>八丁みそ</t>
    <rPh sb="0" eb="2">
      <t>ハッチョウ</t>
    </rPh>
    <phoneticPr fontId="3"/>
  </si>
  <si>
    <t>なまあげ</t>
  </si>
  <si>
    <t>ふかし</t>
  </si>
  <si>
    <t>カリフラワー</t>
  </si>
  <si>
    <t>赤飯</t>
    <rPh sb="0" eb="2">
      <t>セキハン</t>
    </rPh>
    <phoneticPr fontId="3"/>
  </si>
  <si>
    <t>デザート</t>
    <phoneticPr fontId="3"/>
  </si>
  <si>
    <t>ｇ</t>
    <phoneticPr fontId="3"/>
  </si>
  <si>
    <t>ベーコン</t>
  </si>
  <si>
    <t>ｇ</t>
    <phoneticPr fontId="3"/>
  </si>
  <si>
    <t>Kcal</t>
    <phoneticPr fontId="3"/>
  </si>
  <si>
    <t>ホキ</t>
  </si>
  <si>
    <t>大豆ペースト</t>
  </si>
  <si>
    <t>れんこん</t>
  </si>
  <si>
    <t>青のり粉</t>
  </si>
  <si>
    <t>黄ピーマン</t>
  </si>
  <si>
    <t>てんぷら粉</t>
  </si>
  <si>
    <t>ｇ</t>
    <phoneticPr fontId="3"/>
  </si>
  <si>
    <t>やきふ</t>
  </si>
  <si>
    <t>チキンライス</t>
    <phoneticPr fontId="3"/>
  </si>
  <si>
    <t>うすやき卵</t>
    <rPh sb="4" eb="5">
      <t>タマゴ</t>
    </rPh>
    <phoneticPr fontId="3"/>
  </si>
  <si>
    <t>小魚</t>
    <rPh sb="0" eb="2">
      <t>コザカナ</t>
    </rPh>
    <phoneticPr fontId="3"/>
  </si>
  <si>
    <t>しいたけ</t>
  </si>
  <si>
    <t>アーモンド</t>
    <phoneticPr fontId="3"/>
  </si>
  <si>
    <t>大豆たんぱく</t>
  </si>
  <si>
    <t>大豆</t>
  </si>
  <si>
    <t>食パン</t>
    <rPh sb="0" eb="1">
      <t>ショク</t>
    </rPh>
    <phoneticPr fontId="3"/>
  </si>
  <si>
    <t>スパゲッティ</t>
  </si>
  <si>
    <t>はちみつマーガリン</t>
  </si>
  <si>
    <t>まぐろフレーク</t>
  </si>
  <si>
    <t>セロリ</t>
  </si>
  <si>
    <t>しめじ</t>
  </si>
  <si>
    <t>Kcal</t>
    <phoneticPr fontId="3"/>
  </si>
  <si>
    <t>デザート</t>
    <phoneticPr fontId="3"/>
  </si>
  <si>
    <t>チキンスティック</t>
  </si>
  <si>
    <t>ごま油　　</t>
  </si>
  <si>
    <t>春巻きの皮</t>
    <rPh sb="0" eb="2">
      <t>ハルマ</t>
    </rPh>
    <rPh sb="4" eb="5">
      <t>カワ</t>
    </rPh>
    <phoneticPr fontId="3"/>
  </si>
  <si>
    <t>Kcal</t>
    <phoneticPr fontId="3"/>
  </si>
  <si>
    <t>Kcal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</si>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</sst>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theme="1"/>
      <name val="HGP創英角ﾎﾟｯﾌﾟ体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14" fillId="0" borderId="6" xfId="0" applyFont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>
      <alignment vertical="center" shrinkToFit="1"/>
    </xf>
    <xf numFmtId="0" fontId="2" fillId="0" borderId="4" xfId="0" applyFont="1" applyFill="1" applyBorder="1" applyAlignment="1" applyProtection="1">
      <alignment vertical="center" shrinkToFit="1"/>
      <protection locked="0"/>
    </xf>
    <xf numFmtId="0" fontId="7" fillId="0" borderId="14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2" fillId="0" borderId="3" xfId="0" applyFont="1" applyFill="1" applyBorder="1" applyAlignment="1" applyProtection="1">
      <alignment vertical="center" shrinkToFit="1"/>
      <protection locked="0"/>
    </xf>
    <xf numFmtId="0" fontId="7" fillId="0" borderId="2" xfId="0" applyFont="1" applyBorder="1" applyAlignment="1">
      <alignment vertical="center" shrinkToFit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7" fillId="0" borderId="10" xfId="0" applyFont="1" applyBorder="1" applyAlignment="1">
      <alignment vertical="center" shrinkToFit="1"/>
    </xf>
    <xf numFmtId="176" fontId="1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left" vertical="center" shrinkToFit="1"/>
      <protection hidden="1"/>
    </xf>
    <xf numFmtId="0" fontId="7" fillId="0" borderId="17" xfId="0" applyFont="1" applyBorder="1" applyAlignment="1">
      <alignment vertical="center" shrinkToFit="1"/>
    </xf>
    <xf numFmtId="0" fontId="2" fillId="0" borderId="1" xfId="0" applyFont="1" applyFill="1" applyBorder="1" applyAlignment="1" applyProtection="1">
      <alignment vertical="center" shrinkToFit="1"/>
      <protection locked="0"/>
    </xf>
    <xf numFmtId="0" fontId="2" fillId="0" borderId="17" xfId="0" applyFont="1" applyFill="1" applyBorder="1" applyAlignment="1" applyProtection="1">
      <alignment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>
      <alignment vertical="center" shrinkToFit="1"/>
    </xf>
    <xf numFmtId="0" fontId="10" fillId="0" borderId="17" xfId="0" applyFont="1" applyFill="1" applyBorder="1" applyAlignment="1" applyProtection="1">
      <alignment horizontal="left" vertical="center" shrinkToFit="1"/>
      <protection hidden="1"/>
    </xf>
    <xf numFmtId="0" fontId="2" fillId="0" borderId="17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shrinkToFit="1"/>
    </xf>
    <xf numFmtId="0" fontId="2" fillId="0" borderId="16" xfId="0" applyFont="1" applyFill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>
      <alignment vertical="center" shrinkToFit="1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16" xfId="0" applyFont="1" applyFill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0" fontId="2" fillId="0" borderId="15" xfId="0" applyFont="1" applyFill="1" applyBorder="1" applyAlignment="1" applyProtection="1">
      <alignment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hidden="1"/>
    </xf>
    <xf numFmtId="0" fontId="2" fillId="0" borderId="18" xfId="0" applyFont="1" applyFill="1" applyBorder="1" applyAlignment="1" applyProtection="1">
      <alignment vertical="center" shrinkToFit="1"/>
      <protection locked="0"/>
    </xf>
    <xf numFmtId="0" fontId="19" fillId="0" borderId="3" xfId="0" applyFont="1" applyFill="1" applyBorder="1" applyAlignment="1" applyProtection="1">
      <alignment vertical="center" shrinkToFit="1"/>
      <protection locked="0"/>
    </xf>
    <xf numFmtId="0" fontId="19" fillId="0" borderId="5" xfId="0" applyFont="1" applyFill="1" applyBorder="1" applyAlignment="1" applyProtection="1">
      <alignment vertical="center" shrinkToFit="1"/>
      <protection locked="0"/>
    </xf>
    <xf numFmtId="38" fontId="21" fillId="0" borderId="7" xfId="1" applyFont="1" applyFill="1" applyBorder="1" applyAlignment="1" applyProtection="1">
      <alignment horizontal="center" vertical="center" shrinkToFit="1"/>
      <protection hidden="1"/>
    </xf>
    <xf numFmtId="38" fontId="21" fillId="0" borderId="9" xfId="1" applyFont="1" applyFill="1" applyBorder="1" applyAlignment="1" applyProtection="1">
      <alignment horizontal="left" vertical="center" shrinkToFit="1"/>
      <protection hidden="1"/>
    </xf>
    <xf numFmtId="0" fontId="19" fillId="0" borderId="14" xfId="0" applyFont="1" applyFill="1" applyBorder="1" applyAlignment="1" applyProtection="1">
      <alignment vertical="center" shrinkToFit="1"/>
      <protection locked="0"/>
    </xf>
    <xf numFmtId="0" fontId="19" fillId="0" borderId="15" xfId="0" applyFont="1" applyFill="1" applyBorder="1" applyAlignment="1" applyProtection="1">
      <alignment vertical="center" shrinkToFit="1"/>
      <protection locked="0"/>
    </xf>
    <xf numFmtId="176" fontId="21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21" fillId="0" borderId="17" xfId="0" applyFont="1" applyFill="1" applyBorder="1" applyAlignment="1" applyProtection="1">
      <alignment horizontal="left" vertical="center" shrinkToFit="1"/>
      <protection hidden="1"/>
    </xf>
    <xf numFmtId="0" fontId="21" fillId="0" borderId="18" xfId="0" applyFont="1" applyFill="1" applyBorder="1" applyAlignment="1" applyProtection="1">
      <alignment horizontal="left" vertical="center" shrinkToFit="1"/>
      <protection hidden="1"/>
    </xf>
    <xf numFmtId="0" fontId="19" fillId="0" borderId="17" xfId="0" applyFont="1" applyFill="1" applyBorder="1" applyAlignment="1" applyProtection="1">
      <alignment vertical="center" shrinkToFit="1"/>
      <protection locked="0"/>
    </xf>
    <xf numFmtId="0" fontId="19" fillId="0" borderId="18" xfId="0" applyFont="1" applyFill="1" applyBorder="1" applyAlignment="1" applyProtection="1">
      <alignment vertical="center" shrinkToFit="1"/>
      <protection locked="0"/>
    </xf>
    <xf numFmtId="0" fontId="21" fillId="0" borderId="1" xfId="0" applyFont="1" applyFill="1" applyBorder="1" applyAlignment="1" applyProtection="1">
      <alignment horizontal="left" vertical="center" shrinkToFit="1"/>
      <protection hidden="1"/>
    </xf>
    <xf numFmtId="0" fontId="19" fillId="0" borderId="14" xfId="0" applyFont="1" applyBorder="1" applyAlignment="1" applyProtection="1">
      <alignment vertical="center" shrinkToFit="1"/>
      <protection locked="0"/>
    </xf>
    <xf numFmtId="0" fontId="19" fillId="0" borderId="15" xfId="0" applyFont="1" applyBorder="1" applyAlignment="1" applyProtection="1">
      <alignment vertical="center" shrinkToFit="1"/>
      <protection locked="0"/>
    </xf>
    <xf numFmtId="0" fontId="19" fillId="0" borderId="17" xfId="0" applyFont="1" applyBorder="1" applyAlignment="1" applyProtection="1">
      <alignment vertical="center" shrinkToFit="1"/>
      <protection locked="0"/>
    </xf>
    <xf numFmtId="0" fontId="19" fillId="0" borderId="18" xfId="0" applyFont="1" applyBorder="1" applyAlignment="1" applyProtection="1">
      <alignment vertical="center" shrinkToFit="1"/>
      <protection locked="0"/>
    </xf>
    <xf numFmtId="0" fontId="19" fillId="0" borderId="3" xfId="0" applyFont="1" applyBorder="1" applyAlignment="1" applyProtection="1">
      <alignment vertical="center" shrinkToFit="1"/>
      <protection locked="0"/>
    </xf>
    <xf numFmtId="0" fontId="19" fillId="0" borderId="5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38" fontId="21" fillId="0" borderId="6" xfId="1" applyFont="1" applyFill="1" applyBorder="1" applyAlignment="1" applyProtection="1">
      <alignment horizontal="center" vertical="center" shrinkToFit="1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alignment horizontal="center" vertical="center"/>
      <protection hidden="1"/>
    </xf>
    <xf numFmtId="0" fontId="19" fillId="0" borderId="10" xfId="0" applyFont="1" applyBorder="1" applyAlignment="1" applyProtection="1">
      <alignment horizontal="center" vertical="center"/>
      <protection hidden="1"/>
    </xf>
    <xf numFmtId="0" fontId="19" fillId="0" borderId="16" xfId="0" applyFont="1" applyBorder="1" applyAlignment="1" applyProtection="1">
      <alignment horizontal="center" vertical="center"/>
      <protection hidden="1"/>
    </xf>
    <xf numFmtId="0" fontId="20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3" xfId="0" applyFont="1" applyFill="1" applyBorder="1" applyAlignment="1" applyProtection="1">
      <alignment horizontal="left" vertical="center" shrinkToFit="1"/>
      <protection hidden="1"/>
    </xf>
    <xf numFmtId="0" fontId="21" fillId="0" borderId="5" xfId="0" applyFont="1" applyFill="1" applyBorder="1" applyAlignment="1" applyProtection="1">
      <alignment horizontal="left" vertical="center" shrinkToFit="1"/>
      <protection hidden="1"/>
    </xf>
    <xf numFmtId="0" fontId="21" fillId="0" borderId="14" xfId="0" applyFont="1" applyFill="1" applyBorder="1" applyAlignment="1" applyProtection="1">
      <alignment horizontal="left" vertical="center" shrinkToFit="1"/>
      <protection hidden="1"/>
    </xf>
    <xf numFmtId="0" fontId="21" fillId="0" borderId="15" xfId="0" applyFont="1" applyFill="1" applyBorder="1" applyAlignment="1" applyProtection="1">
      <alignment horizontal="left" vertical="center" shrinkToFit="1"/>
      <protection hidden="1"/>
    </xf>
    <xf numFmtId="38" fontId="21" fillId="0" borderId="7" xfId="1" applyFont="1" applyFill="1" applyBorder="1" applyAlignment="1" applyProtection="1">
      <alignment horizontal="center" vertical="center" shrinkToFit="1"/>
      <protection hidden="1"/>
    </xf>
    <xf numFmtId="38" fontId="21" fillId="0" borderId="9" xfId="1" applyFont="1" applyFill="1" applyBorder="1" applyAlignment="1" applyProtection="1">
      <alignment horizontal="center" vertical="center" shrinkToFit="1"/>
      <protection hidden="1"/>
    </xf>
    <xf numFmtId="0" fontId="19" fillId="0" borderId="6" xfId="0" applyFont="1" applyBorder="1" applyAlignment="1" applyProtection="1">
      <alignment horizontal="center" vertical="center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center" vertical="center" shrinkToFit="1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6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5" xfId="0" applyFont="1" applyFill="1" applyBorder="1" applyAlignment="1" applyProtection="1">
      <alignment horizontal="left" vertical="center" shrinkToFit="1"/>
      <protection hidden="1"/>
    </xf>
    <xf numFmtId="0" fontId="10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15" xfId="0" applyFont="1" applyFill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left" vertical="center" shrinkToFit="1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17" fillId="0" borderId="3" xfId="0" applyFont="1" applyFill="1" applyBorder="1" applyAlignment="1" applyProtection="1">
      <alignment horizontal="left" vertical="center" shrinkToFit="1"/>
      <protection hidden="1"/>
    </xf>
    <xf numFmtId="0" fontId="17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9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7" fillId="0" borderId="17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 shrinkToFit="1"/>
      <protection hidden="1"/>
    </xf>
    <xf numFmtId="0" fontId="14" fillId="0" borderId="9" xfId="0" applyFont="1" applyBorder="1" applyAlignment="1" applyProtection="1">
      <alignment horizontal="center" vertical="center" wrapText="1" shrinkToFit="1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textRotation="255" shrinkToFit="1"/>
      <protection hidden="1"/>
    </xf>
    <xf numFmtId="0" fontId="9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68036</xdr:colOff>
      <xdr:row>41</xdr:row>
      <xdr:rowOff>40822</xdr:rowOff>
    </xdr:from>
    <xdr:to>
      <xdr:col>16</xdr:col>
      <xdr:colOff>217714</xdr:colOff>
      <xdr:row>44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4786" y="6153150"/>
          <a:ext cx="11808278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卒業式</a:t>
          </a:r>
        </a:p>
      </xdr:txBody>
    </xdr:sp>
    <xdr:clientData/>
  </xdr:twoCellAnchor>
  <xdr:twoCellAnchor>
    <xdr:from>
      <xdr:col>2</xdr:col>
      <xdr:colOff>122465</xdr:colOff>
      <xdr:row>61</xdr:row>
      <xdr:rowOff>68036</xdr:rowOff>
    </xdr:from>
    <xdr:to>
      <xdr:col>16</xdr:col>
      <xdr:colOff>272143</xdr:colOff>
      <xdr:row>64</xdr:row>
      <xdr:rowOff>163285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9215" y="6153150"/>
          <a:ext cx="11808278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春分の日</a:t>
          </a:r>
        </a:p>
      </xdr:txBody>
    </xdr:sp>
    <xdr:clientData/>
  </xdr:twoCellAnchor>
  <xdr:oneCellAnchor>
    <xdr:from>
      <xdr:col>0</xdr:col>
      <xdr:colOff>136072</xdr:colOff>
      <xdr:row>109</xdr:row>
      <xdr:rowOff>108858</xdr:rowOff>
    </xdr:from>
    <xdr:ext cx="7072312" cy="84534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6072" y="6262008"/>
          <a:ext cx="7072312" cy="845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に担任に申し出て下さい。</a:t>
          </a:r>
        </a:p>
      </xdr:txBody>
    </xdr:sp>
    <xdr:clientData/>
  </xdr:oneCellAnchor>
  <xdr:twoCellAnchor editAs="oneCell">
    <xdr:from>
      <xdr:col>0</xdr:col>
      <xdr:colOff>40821</xdr:colOff>
      <xdr:row>113</xdr:row>
      <xdr:rowOff>176893</xdr:rowOff>
    </xdr:from>
    <xdr:to>
      <xdr:col>16</xdr:col>
      <xdr:colOff>231322</xdr:colOff>
      <xdr:row>157</xdr:row>
      <xdr:rowOff>108857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" t="7971"/>
        <a:stretch/>
      </xdr:blipFill>
      <xdr:spPr>
        <a:xfrm>
          <a:off x="40821" y="7130143"/>
          <a:ext cx="12515851" cy="87330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3&#26376;&#20877;&#38283;&#12375;&#12383;&#12425;\&#9733;&#32102;&#39135;&#31649;&#29702;2019%20&#20013;%203&#26376;&#38283;&#22987;&#24460;xlsb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23</v>
          </cell>
        </row>
        <row r="13">
          <cell r="F13">
            <v>24</v>
          </cell>
        </row>
        <row r="14">
          <cell r="F14">
            <v>25</v>
          </cell>
        </row>
        <row r="15">
          <cell r="F15">
            <v>26</v>
          </cell>
        </row>
        <row r="16">
          <cell r="F16">
            <v>27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3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3">
          <cell r="H3">
            <v>1</v>
          </cell>
          <cell r="I3">
            <v>1</v>
          </cell>
          <cell r="K3" t="str">
            <v>白飯</v>
          </cell>
        </row>
        <row r="6">
          <cell r="H6">
            <v>2</v>
          </cell>
          <cell r="I6">
            <v>2</v>
          </cell>
          <cell r="K6" t="str">
            <v>牛乳</v>
          </cell>
        </row>
        <row r="8">
          <cell r="H8">
            <v>3</v>
          </cell>
          <cell r="I8">
            <v>4</v>
          </cell>
          <cell r="K8" t="str">
            <v>鶏肉の香草パン粉焼き</v>
          </cell>
        </row>
        <row r="20">
          <cell r="H20">
            <v>4</v>
          </cell>
          <cell r="I20">
            <v>5</v>
          </cell>
          <cell r="K20" t="str">
            <v>ポテトサラダ</v>
          </cell>
        </row>
        <row r="31">
          <cell r="H31">
            <v>5</v>
          </cell>
          <cell r="I31">
            <v>7</v>
          </cell>
          <cell r="K31" t="str">
            <v>豆腐とわかめのすまし汁</v>
          </cell>
        </row>
        <row r="33">
          <cell r="K33" t="str">
            <v/>
          </cell>
        </row>
        <row r="34">
          <cell r="K34" t="str">
            <v/>
          </cell>
        </row>
        <row r="35">
          <cell r="K35" t="str">
            <v/>
          </cell>
        </row>
        <row r="36">
          <cell r="K36" t="str">
            <v/>
          </cell>
        </row>
        <row r="37">
          <cell r="K37" t="str">
            <v/>
          </cell>
        </row>
        <row r="38">
          <cell r="K38" t="str">
            <v/>
          </cell>
        </row>
        <row r="39">
          <cell r="K39" t="str">
            <v/>
          </cell>
        </row>
        <row r="40">
          <cell r="K40" t="str">
            <v/>
          </cell>
        </row>
        <row r="43">
          <cell r="H43">
            <v>6</v>
          </cell>
          <cell r="I43">
            <v>9</v>
          </cell>
          <cell r="K43" t="str">
            <v>一口チーズ</v>
          </cell>
        </row>
        <row r="58">
          <cell r="H58">
            <v>1</v>
          </cell>
          <cell r="I58">
            <v>1</v>
          </cell>
          <cell r="K58" t="str">
            <v>白飯</v>
          </cell>
        </row>
        <row r="61">
          <cell r="H61">
            <v>2</v>
          </cell>
          <cell r="I61">
            <v>2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K63" t="str">
            <v>手作りハンバーグ</v>
          </cell>
        </row>
        <row r="81">
          <cell r="H81">
            <v>4</v>
          </cell>
          <cell r="I81">
            <v>5</v>
          </cell>
          <cell r="K81" t="str">
            <v>ブロッコリーのおかか和え</v>
          </cell>
        </row>
        <row r="88">
          <cell r="H88">
            <v>5</v>
          </cell>
          <cell r="I88">
            <v>7</v>
          </cell>
          <cell r="K88" t="str">
            <v>根菜のみそ汁</v>
          </cell>
        </row>
        <row r="113">
          <cell r="H113">
            <v>1</v>
          </cell>
          <cell r="I113">
            <v>1</v>
          </cell>
          <cell r="K113" t="str">
            <v>麦飯</v>
          </cell>
        </row>
        <row r="116">
          <cell r="H116">
            <v>2</v>
          </cell>
          <cell r="I116">
            <v>2</v>
          </cell>
          <cell r="K116" t="str">
            <v>牛乳</v>
          </cell>
        </row>
        <row r="118">
          <cell r="H118">
            <v>3</v>
          </cell>
          <cell r="I118">
            <v>3</v>
          </cell>
          <cell r="K118" t="str">
            <v>ビビンバ</v>
          </cell>
        </row>
        <row r="141">
          <cell r="H141">
            <v>4</v>
          </cell>
          <cell r="I141">
            <v>7</v>
          </cell>
          <cell r="K141" t="str">
            <v>中華スープ</v>
          </cell>
        </row>
        <row r="155">
          <cell r="H155">
            <v>5</v>
          </cell>
          <cell r="I155">
            <v>8</v>
          </cell>
          <cell r="K155" t="str">
            <v>ヨーグルト</v>
          </cell>
        </row>
        <row r="168">
          <cell r="H168">
            <v>1</v>
          </cell>
          <cell r="I168">
            <v>1</v>
          </cell>
          <cell r="K168" t="str">
            <v>白飯</v>
          </cell>
        </row>
        <row r="171">
          <cell r="H171">
            <v>2</v>
          </cell>
          <cell r="I171">
            <v>2</v>
          </cell>
          <cell r="K171" t="str">
            <v>牛乳</v>
          </cell>
        </row>
        <row r="173">
          <cell r="H173">
            <v>3</v>
          </cell>
          <cell r="I173">
            <v>4</v>
          </cell>
          <cell r="K173" t="str">
            <v>鯖の梅煮</v>
          </cell>
        </row>
        <row r="183">
          <cell r="H183">
            <v>4</v>
          </cell>
          <cell r="I183">
            <v>5</v>
          </cell>
          <cell r="K183" t="str">
            <v>金平ごぼう</v>
          </cell>
        </row>
        <row r="194">
          <cell r="H194">
            <v>5</v>
          </cell>
          <cell r="I194">
            <v>7</v>
          </cell>
          <cell r="K194" t="str">
            <v>あつあげとじゃがいものみそ汁</v>
          </cell>
        </row>
        <row r="195">
          <cell r="K195" t="str">
            <v/>
          </cell>
        </row>
        <row r="196">
          <cell r="K196" t="str">
            <v/>
          </cell>
        </row>
        <row r="197">
          <cell r="K197" t="str">
            <v/>
          </cell>
        </row>
        <row r="198">
          <cell r="K198" t="str">
            <v/>
          </cell>
        </row>
        <row r="199">
          <cell r="K199" t="str">
            <v/>
          </cell>
        </row>
        <row r="200">
          <cell r="K200" t="str">
            <v/>
          </cell>
        </row>
        <row r="201">
          <cell r="K201" t="str">
            <v/>
          </cell>
        </row>
        <row r="202">
          <cell r="K202" t="str">
            <v/>
          </cell>
        </row>
        <row r="203">
          <cell r="K203" t="str">
            <v/>
          </cell>
        </row>
        <row r="204">
          <cell r="H204">
            <v>6</v>
          </cell>
          <cell r="I204">
            <v>9</v>
          </cell>
          <cell r="K204" t="str">
            <v>ふりかけ</v>
          </cell>
        </row>
        <row r="223">
          <cell r="H223">
            <v>1</v>
          </cell>
          <cell r="I223">
            <v>1</v>
          </cell>
          <cell r="K223" t="str">
            <v>麦飯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K228" t="str">
            <v>カレー</v>
          </cell>
        </row>
        <row r="255">
          <cell r="H255">
            <v>4</v>
          </cell>
          <cell r="I255">
            <v>5</v>
          </cell>
          <cell r="K255" t="str">
            <v>福神漬</v>
          </cell>
        </row>
        <row r="257">
          <cell r="H257">
            <v>5</v>
          </cell>
          <cell r="I257">
            <v>8</v>
          </cell>
          <cell r="K257" t="str">
            <v>フルーツヨーグルト</v>
          </cell>
        </row>
      </sheetData>
      <sheetData sheetId="28"/>
      <sheetData sheetId="29"/>
      <sheetData sheetId="30"/>
      <sheetData sheetId="31"/>
      <sheetData sheetId="32">
        <row r="6">
          <cell r="U6">
            <v>807.47559999999987</v>
          </cell>
          <cell r="X6">
            <v>35.290520000000001</v>
          </cell>
          <cell r="Z6">
            <v>23.89537</v>
          </cell>
        </row>
        <row r="7">
          <cell r="U7">
            <v>817.51529999999991</v>
          </cell>
          <cell r="X7">
            <v>38.314729999999983</v>
          </cell>
          <cell r="Z7">
            <v>21.810259999999996</v>
          </cell>
        </row>
        <row r="8">
          <cell r="U8">
            <v>828.14799999999991</v>
          </cell>
          <cell r="X8">
            <v>32.866750000000003</v>
          </cell>
          <cell r="Z8">
            <v>24.736100000000004</v>
          </cell>
        </row>
        <row r="9">
          <cell r="U9">
            <v>873.8929999999998</v>
          </cell>
          <cell r="X9">
            <v>37.586500000000001</v>
          </cell>
          <cell r="Z9">
            <v>27.568799999999992</v>
          </cell>
        </row>
        <row r="10">
          <cell r="U10">
            <v>969.03509999999994</v>
          </cell>
          <cell r="X10">
            <v>25.233710000000002</v>
          </cell>
          <cell r="Z10">
            <v>27.0412</v>
          </cell>
        </row>
        <row r="11">
          <cell r="U11">
            <v>0</v>
          </cell>
          <cell r="X11">
            <v>0</v>
          </cell>
          <cell r="Z11">
            <v>0</v>
          </cell>
        </row>
        <row r="12">
          <cell r="U12">
            <v>0</v>
          </cell>
          <cell r="X12">
            <v>0</v>
          </cell>
          <cell r="Z12">
            <v>0</v>
          </cell>
        </row>
        <row r="13">
          <cell r="U13">
            <v>0</v>
          </cell>
          <cell r="X13">
            <v>0</v>
          </cell>
          <cell r="Z13">
            <v>0</v>
          </cell>
        </row>
        <row r="14">
          <cell r="U14">
            <v>0</v>
          </cell>
          <cell r="X14">
            <v>0</v>
          </cell>
          <cell r="Z14">
            <v>0</v>
          </cell>
        </row>
        <row r="15">
          <cell r="U15">
            <v>0</v>
          </cell>
          <cell r="X15">
            <v>0</v>
          </cell>
          <cell r="Z15">
            <v>0</v>
          </cell>
        </row>
        <row r="16">
          <cell r="U16">
            <v>0</v>
          </cell>
          <cell r="X16">
            <v>0</v>
          </cell>
          <cell r="Z16">
            <v>0</v>
          </cell>
        </row>
        <row r="17">
          <cell r="U17">
            <v>0</v>
          </cell>
          <cell r="X17">
            <v>0</v>
          </cell>
          <cell r="Z17">
            <v>0</v>
          </cell>
        </row>
        <row r="18">
          <cell r="U18">
            <v>0</v>
          </cell>
          <cell r="X18">
            <v>0</v>
          </cell>
          <cell r="Z18">
            <v>0</v>
          </cell>
        </row>
        <row r="19">
          <cell r="U19">
            <v>0</v>
          </cell>
          <cell r="X19">
            <v>0</v>
          </cell>
          <cell r="Z19">
            <v>0</v>
          </cell>
        </row>
        <row r="20">
          <cell r="U20">
            <v>0</v>
          </cell>
          <cell r="X20">
            <v>0</v>
          </cell>
          <cell r="Z20">
            <v>0</v>
          </cell>
        </row>
        <row r="21">
          <cell r="U21">
            <v>0</v>
          </cell>
          <cell r="X21">
            <v>0</v>
          </cell>
          <cell r="Z21">
            <v>0</v>
          </cell>
        </row>
        <row r="22">
          <cell r="U22">
            <v>0</v>
          </cell>
          <cell r="X22">
            <v>0</v>
          </cell>
          <cell r="Z22">
            <v>0</v>
          </cell>
        </row>
        <row r="23">
          <cell r="U23">
            <v>0</v>
          </cell>
          <cell r="X23">
            <v>0</v>
          </cell>
          <cell r="Z23">
            <v>0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63"/>
  <sheetViews>
    <sheetView tabSelected="1" view="pageBreakPreview" topLeftCell="F6" zoomScaleNormal="100" zoomScaleSheetLayoutView="100" workbookViewId="0">
      <selection activeCell="G24" sqref="G24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69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28.5">
      <c r="A1" s="139" t="s">
        <v>0</v>
      </c>
      <c r="B1" s="139"/>
      <c r="C1" s="139"/>
      <c r="D1" s="139"/>
      <c r="E1" s="1">
        <f>[1]作成!B1</f>
        <v>3</v>
      </c>
      <c r="F1" s="2" t="s">
        <v>1</v>
      </c>
      <c r="G1" s="3"/>
      <c r="H1" s="3"/>
      <c r="I1" s="4"/>
      <c r="J1" s="5"/>
      <c r="K1" s="5"/>
      <c r="L1" s="5"/>
      <c r="M1" s="5"/>
      <c r="N1" s="5"/>
      <c r="O1" s="6"/>
      <c r="P1" s="7" t="str">
        <f>[1]コード・基準値!$B$4</f>
        <v>野々市市中学校給食センター</v>
      </c>
      <c r="Q1" s="8"/>
      <c r="R1" s="9" t="s">
        <v>2</v>
      </c>
    </row>
    <row r="2" spans="1:18" ht="18" customHeight="1">
      <c r="A2" s="140" t="s">
        <v>3</v>
      </c>
      <c r="B2" s="140" t="s">
        <v>4</v>
      </c>
      <c r="C2" s="143" t="s">
        <v>5</v>
      </c>
      <c r="D2" s="144"/>
      <c r="E2" s="144"/>
      <c r="F2" s="145"/>
      <c r="G2" s="149" t="s">
        <v>6</v>
      </c>
      <c r="H2" s="149"/>
      <c r="I2" s="149"/>
      <c r="J2" s="149" t="s">
        <v>7</v>
      </c>
      <c r="K2" s="149"/>
      <c r="L2" s="149"/>
      <c r="M2" s="132" t="s">
        <v>8</v>
      </c>
      <c r="N2" s="133"/>
      <c r="O2" s="134"/>
      <c r="P2" s="131" t="s">
        <v>9</v>
      </c>
      <c r="Q2" s="131"/>
      <c r="R2" s="9" t="s">
        <v>2</v>
      </c>
    </row>
    <row r="3" spans="1:18" ht="18" customHeight="1">
      <c r="A3" s="141"/>
      <c r="B3" s="141"/>
      <c r="C3" s="146"/>
      <c r="D3" s="147"/>
      <c r="E3" s="147"/>
      <c r="F3" s="148"/>
      <c r="G3" s="135" t="s">
        <v>10</v>
      </c>
      <c r="H3" s="136"/>
      <c r="I3" s="11" t="s">
        <v>11</v>
      </c>
      <c r="J3" s="12" t="s">
        <v>12</v>
      </c>
      <c r="K3" s="137" t="s">
        <v>13</v>
      </c>
      <c r="L3" s="138"/>
      <c r="M3" s="137" t="s">
        <v>14</v>
      </c>
      <c r="N3" s="138"/>
      <c r="O3" s="13" t="s">
        <v>15</v>
      </c>
      <c r="P3" s="131" t="s">
        <v>16</v>
      </c>
      <c r="Q3" s="131"/>
      <c r="R3" s="9" t="s">
        <v>2</v>
      </c>
    </row>
    <row r="4" spans="1:18" ht="15" customHeight="1">
      <c r="A4" s="141"/>
      <c r="B4" s="141"/>
      <c r="C4" s="150" t="s">
        <v>17</v>
      </c>
      <c r="D4" s="152" t="s">
        <v>18</v>
      </c>
      <c r="E4" s="154" t="s">
        <v>19</v>
      </c>
      <c r="F4" s="155"/>
      <c r="G4" s="125" t="s">
        <v>20</v>
      </c>
      <c r="H4" s="126"/>
      <c r="I4" s="121" t="s">
        <v>21</v>
      </c>
      <c r="J4" s="123" t="s">
        <v>22</v>
      </c>
      <c r="K4" s="125" t="s">
        <v>23</v>
      </c>
      <c r="L4" s="126"/>
      <c r="M4" s="121" t="s">
        <v>24</v>
      </c>
      <c r="N4" s="129"/>
      <c r="O4" s="123" t="s">
        <v>25</v>
      </c>
      <c r="P4" s="131" t="s">
        <v>26</v>
      </c>
      <c r="Q4" s="131"/>
      <c r="R4" s="9" t="s">
        <v>2</v>
      </c>
    </row>
    <row r="5" spans="1:18" ht="15" customHeight="1">
      <c r="A5" s="142"/>
      <c r="B5" s="142"/>
      <c r="C5" s="151"/>
      <c r="D5" s="153"/>
      <c r="E5" s="156"/>
      <c r="F5" s="157"/>
      <c r="G5" s="127"/>
      <c r="H5" s="128"/>
      <c r="I5" s="122"/>
      <c r="J5" s="124"/>
      <c r="K5" s="127"/>
      <c r="L5" s="128"/>
      <c r="M5" s="122"/>
      <c r="N5" s="130"/>
      <c r="O5" s="124"/>
      <c r="P5" s="131" t="s">
        <v>27</v>
      </c>
      <c r="Q5" s="131"/>
      <c r="R5" s="9" t="s">
        <v>2</v>
      </c>
    </row>
    <row r="6" spans="1:18" ht="20.100000000000001" customHeight="1">
      <c r="A6" s="106">
        <f>IF([1]人数!$F12=0," ",[1]人数!$F12)</f>
        <v>23</v>
      </c>
      <c r="B6" s="111" t="s">
        <v>28</v>
      </c>
      <c r="C6" s="96" t="str">
        <f>IF(ISERROR(VLOOKUP(1,[1]作成!$H$2:$K$56,4,FALSE))," ",VLOOKUP(1,[1]作成!$H$2:$K$56,4,FALSE))</f>
        <v>白飯</v>
      </c>
      <c r="D6" s="99" t="str">
        <f>IF(ISERROR(VLOOKUP(2,[1]作成!$H$2:$K$56,4,FALSE))," ",VLOOKUP(2,[1]作成!$H$2:$K$56,4,FALSE))</f>
        <v>牛乳</v>
      </c>
      <c r="E6" s="102" t="str">
        <f>IF(ISERROR(VLOOKUP(3,[1]作成!$H$2:$K$56,4,FALSE))," ",VLOOKUP(3,[1]作成!$H$2:$K$56,4,FALSE))</f>
        <v>鶏肉の香草パン粉焼き</v>
      </c>
      <c r="F6" s="109"/>
      <c r="G6" s="14" t="s">
        <v>29</v>
      </c>
      <c r="H6" s="15"/>
      <c r="I6" s="14" t="s">
        <v>30</v>
      </c>
      <c r="J6" s="16" t="s">
        <v>31</v>
      </c>
      <c r="K6" s="14" t="s">
        <v>32</v>
      </c>
      <c r="L6" s="17" t="s">
        <v>33</v>
      </c>
      <c r="M6" s="18" t="s">
        <v>34</v>
      </c>
      <c r="N6" s="15"/>
      <c r="O6" s="19" t="s">
        <v>35</v>
      </c>
      <c r="P6" s="20">
        <f>IF([1]計算!U6=0," ",[1]計算!U6)</f>
        <v>807.47559999999987</v>
      </c>
      <c r="Q6" s="21" t="s">
        <v>36</v>
      </c>
      <c r="R6" s="9" t="s">
        <v>37</v>
      </c>
    </row>
    <row r="7" spans="1:18" ht="20.100000000000001" customHeight="1">
      <c r="A7" s="107"/>
      <c r="B7" s="112"/>
      <c r="C7" s="97"/>
      <c r="D7" s="100"/>
      <c r="E7" s="104" t="str">
        <f>IF(ISERROR(VLOOKUP(4,[1]作成!$H$2:$K$56,4,FALSE))," ",VLOOKUP(4,[1]作成!$H$2:$K$56,4,FALSE))</f>
        <v>ポテトサラダ</v>
      </c>
      <c r="F7" s="110"/>
      <c r="G7" s="16" t="s">
        <v>38</v>
      </c>
      <c r="H7" s="22"/>
      <c r="I7" s="16" t="s">
        <v>39</v>
      </c>
      <c r="J7" s="16" t="s">
        <v>40</v>
      </c>
      <c r="K7" s="16" t="s">
        <v>41</v>
      </c>
      <c r="L7" s="17" t="s">
        <v>42</v>
      </c>
      <c r="M7" s="16" t="s">
        <v>43</v>
      </c>
      <c r="N7" s="22"/>
      <c r="O7" s="23" t="s">
        <v>44</v>
      </c>
      <c r="P7" s="20">
        <f>IF([1]計算!X6=0," ",[1]計算!X6)</f>
        <v>35.290520000000001</v>
      </c>
      <c r="Q7" s="24" t="s">
        <v>45</v>
      </c>
      <c r="R7" s="9" t="s">
        <v>2</v>
      </c>
    </row>
    <row r="8" spans="1:18" ht="20.100000000000001" customHeight="1">
      <c r="A8" s="107"/>
      <c r="B8" s="112"/>
      <c r="C8" s="97"/>
      <c r="D8" s="100"/>
      <c r="E8" s="104" t="str">
        <f>IF(ISERROR(VLOOKUP(5,[1]作成!$H$2:$K$56,4,FALSE))," ",VLOOKUP(5,[1]作成!$H$2:$K$56,4,FALSE))</f>
        <v>豆腐とわかめのすまし汁</v>
      </c>
      <c r="F8" s="110"/>
      <c r="G8" s="16" t="s">
        <v>46</v>
      </c>
      <c r="H8" s="22"/>
      <c r="I8" s="16" t="s">
        <v>47</v>
      </c>
      <c r="J8" s="25"/>
      <c r="K8" s="16" t="s">
        <v>48</v>
      </c>
      <c r="L8" s="17" t="s">
        <v>49</v>
      </c>
      <c r="M8" s="16" t="s">
        <v>50</v>
      </c>
      <c r="N8" s="22"/>
      <c r="O8" s="26"/>
      <c r="P8" s="20">
        <f>IF([1]計算!Z6=0," ",[1]計算!Z6)</f>
        <v>23.89537</v>
      </c>
      <c r="Q8" s="24" t="s">
        <v>45</v>
      </c>
      <c r="R8" s="9" t="s">
        <v>2</v>
      </c>
    </row>
    <row r="9" spans="1:18" ht="20.100000000000001" customHeight="1">
      <c r="A9" s="108"/>
      <c r="B9" s="113"/>
      <c r="C9" s="98"/>
      <c r="D9" s="101"/>
      <c r="E9" s="27" t="str">
        <f>IF(ISERROR(VLOOKUP(6,[1]作成!$H$2:$K$56,4,FALSE))," ",VLOOKUP(6,[1]作成!$H$2:$K$56,4,FALSE))</f>
        <v>一口チーズ</v>
      </c>
      <c r="F9" s="27" t="str">
        <f>IF(ISERROR(VLOOKUP(7,[1]作成!$H$2:$K$56,4,FALSE))," ",VLOOKUP(7,[1]作成!$H$2:$K$56,4,FALSE))</f>
        <v xml:space="preserve"> </v>
      </c>
      <c r="G9" s="28" t="s">
        <v>51</v>
      </c>
      <c r="H9" s="29"/>
      <c r="I9" s="28"/>
      <c r="J9" s="30"/>
      <c r="K9" s="28" t="s">
        <v>52</v>
      </c>
      <c r="L9" s="31"/>
      <c r="M9" s="28" t="s">
        <v>53</v>
      </c>
      <c r="N9" s="29"/>
      <c r="O9" s="32"/>
      <c r="P9" s="90" t="str">
        <f>IF([1]人数!I12=0," ",[1]人数!I12)</f>
        <v xml:space="preserve"> </v>
      </c>
      <c r="Q9" s="91"/>
      <c r="R9" s="9" t="s">
        <v>2</v>
      </c>
    </row>
    <row r="10" spans="1:18" ht="20.100000000000001" customHeight="1">
      <c r="A10" s="106">
        <f>IF([1]人数!$F13=0," ",[1]人数!$F13)</f>
        <v>24</v>
      </c>
      <c r="B10" s="95" t="s">
        <v>54</v>
      </c>
      <c r="C10" s="96" t="str">
        <f>IF(ISERROR(VLOOKUP(1,[1]作成!$H$57:$K$111,4,FALSE))," ",VLOOKUP(1,[1]作成!$H$57:$K$111,4,FALSE))</f>
        <v>白飯</v>
      </c>
      <c r="D10" s="99" t="str">
        <f>IF(ISERROR(VLOOKUP(2,[1]作成!$H$57:$K$111,4,FALSE))," ",VLOOKUP(2,[1]作成!$H$57:$K$111,4,FALSE))</f>
        <v>牛乳</v>
      </c>
      <c r="E10" s="102" t="str">
        <f>IF(ISERROR(VLOOKUP(3,[1]作成!$H$57:$K$111,4,FALSE))," ",VLOOKUP(3,[1]作成!$H$57:$K$111,4,FALSE))</f>
        <v>手作りハンバーグ</v>
      </c>
      <c r="F10" s="109"/>
      <c r="G10" s="16" t="s">
        <v>55</v>
      </c>
      <c r="H10" s="17" t="s">
        <v>56</v>
      </c>
      <c r="I10" s="16" t="s">
        <v>30</v>
      </c>
      <c r="J10" s="16" t="s">
        <v>31</v>
      </c>
      <c r="K10" s="16" t="s">
        <v>48</v>
      </c>
      <c r="L10" s="17" t="s">
        <v>57</v>
      </c>
      <c r="M10" s="25" t="s">
        <v>34</v>
      </c>
      <c r="N10" s="22"/>
      <c r="O10" s="23" t="s">
        <v>58</v>
      </c>
      <c r="P10" s="20">
        <f>IF([1]計算!U7=0," ",[1]計算!U7)</f>
        <v>817.51529999999991</v>
      </c>
      <c r="Q10" s="21" t="s">
        <v>59</v>
      </c>
      <c r="R10" s="9" t="s">
        <v>2</v>
      </c>
    </row>
    <row r="11" spans="1:18" ht="20.100000000000001" customHeight="1">
      <c r="A11" s="107"/>
      <c r="B11" s="95"/>
      <c r="C11" s="97"/>
      <c r="D11" s="100"/>
      <c r="E11" s="104" t="str">
        <f>IF(ISERROR(VLOOKUP(4,[1]作成!$H$57:$K$111,4,FALSE))," ",VLOOKUP(4,[1]作成!$H$57:$K$111,4,FALSE))</f>
        <v>ブロッコリーのおかか和え</v>
      </c>
      <c r="F11" s="110"/>
      <c r="G11" s="16" t="s">
        <v>29</v>
      </c>
      <c r="H11" s="17" t="s">
        <v>60</v>
      </c>
      <c r="I11" s="16"/>
      <c r="J11" s="16" t="s">
        <v>61</v>
      </c>
      <c r="K11" s="16" t="s">
        <v>62</v>
      </c>
      <c r="L11" s="17" t="s">
        <v>52</v>
      </c>
      <c r="M11" s="16" t="s">
        <v>43</v>
      </c>
      <c r="N11" s="22"/>
      <c r="O11" s="23" t="s">
        <v>63</v>
      </c>
      <c r="P11" s="20">
        <f>IF([1]計算!X7=0," ",[1]計算!X7)</f>
        <v>38.314729999999983</v>
      </c>
      <c r="Q11" s="24" t="s">
        <v>45</v>
      </c>
      <c r="R11" s="9" t="s">
        <v>2</v>
      </c>
    </row>
    <row r="12" spans="1:18" ht="20.100000000000001" customHeight="1">
      <c r="A12" s="107"/>
      <c r="B12" s="95"/>
      <c r="C12" s="97"/>
      <c r="D12" s="100"/>
      <c r="E12" s="104" t="str">
        <f>IF(ISERROR(VLOOKUP(5,[1]作成!$H$57:$K$111,4,FALSE))," ",VLOOKUP(5,[1]作成!$H$57:$K$111,4,FALSE))</f>
        <v>根菜のみそ汁</v>
      </c>
      <c r="F12" s="110"/>
      <c r="G12" s="16" t="s">
        <v>64</v>
      </c>
      <c r="H12" s="17" t="s">
        <v>65</v>
      </c>
      <c r="I12" s="33"/>
      <c r="J12" s="16"/>
      <c r="K12" s="16" t="s">
        <v>66</v>
      </c>
      <c r="L12" s="34"/>
      <c r="M12" s="16" t="s">
        <v>53</v>
      </c>
      <c r="N12" s="22"/>
      <c r="O12" s="23" t="s">
        <v>67</v>
      </c>
      <c r="P12" s="20">
        <f>IF([1]計算!Z7=0," ",[1]計算!Z7)</f>
        <v>21.810259999999996</v>
      </c>
      <c r="Q12" s="24" t="s">
        <v>45</v>
      </c>
      <c r="R12" s="9" t="s">
        <v>2</v>
      </c>
    </row>
    <row r="13" spans="1:18" ht="20.100000000000001" customHeight="1">
      <c r="A13" s="108"/>
      <c r="B13" s="95"/>
      <c r="C13" s="98"/>
      <c r="D13" s="101"/>
      <c r="E13" s="35" t="str">
        <f>IF(ISERROR(VLOOKUP(6,[1]作成!$H$57:$K$111,4,FALSE))," ",VLOOKUP(6,[1]作成!$H$57:$K$111,4,FALSE))</f>
        <v xml:space="preserve"> </v>
      </c>
      <c r="F13" s="27" t="str">
        <f>IF(ISERROR(VLOOKUP(7,[1]作成!$H$57:$K$111,4,FALSE))," ",VLOOKUP(7,[1]作成!$H$57:$K$111,4,FALSE))</f>
        <v xml:space="preserve"> </v>
      </c>
      <c r="G13" s="28" t="s">
        <v>68</v>
      </c>
      <c r="H13" s="29"/>
      <c r="I13" s="36"/>
      <c r="J13" s="28"/>
      <c r="K13" s="28" t="s">
        <v>69</v>
      </c>
      <c r="L13" s="29"/>
      <c r="M13" s="28" t="s">
        <v>70</v>
      </c>
      <c r="N13" s="29"/>
      <c r="O13" s="32"/>
      <c r="P13" s="90" t="str">
        <f>IF([1]人数!I13=0," ",[1]人数!I13)</f>
        <v xml:space="preserve"> </v>
      </c>
      <c r="Q13" s="91"/>
      <c r="R13" s="9" t="s">
        <v>2</v>
      </c>
    </row>
    <row r="14" spans="1:18" ht="20.100000000000001" customHeight="1">
      <c r="A14" s="106">
        <f>IF([1]人数!$F14=0," ",[1]人数!$F14)</f>
        <v>25</v>
      </c>
      <c r="B14" s="95" t="s">
        <v>71</v>
      </c>
      <c r="C14" s="96" t="str">
        <f>IF(ISERROR(VLOOKUP(1,[1]作成!$H$112:$K$166,4,FALSE))," ",VLOOKUP(1,[1]作成!$H$112:$K$166,4,FALSE))</f>
        <v>麦飯</v>
      </c>
      <c r="D14" s="99" t="str">
        <f>IF(ISERROR(VLOOKUP(2,[1]作成!$H$112:$K$166,4,FALSE))," ",VLOOKUP(2,[1]作成!$H$112:$K$166,4,FALSE))</f>
        <v>牛乳</v>
      </c>
      <c r="E14" s="102" t="str">
        <f>IF(ISERROR(VLOOKUP(3,[1]作成!$H$112:$K$166,4,FALSE))," ",VLOOKUP(3,[1]作成!$H$112:$K$166,4,FALSE))</f>
        <v>ビビンバ</v>
      </c>
      <c r="F14" s="109"/>
      <c r="G14" s="16" t="s">
        <v>55</v>
      </c>
      <c r="H14" s="34"/>
      <c r="I14" s="16" t="s">
        <v>30</v>
      </c>
      <c r="J14" s="16" t="s">
        <v>31</v>
      </c>
      <c r="K14" s="16" t="s">
        <v>72</v>
      </c>
      <c r="L14" s="17" t="s">
        <v>73</v>
      </c>
      <c r="M14" s="25" t="s">
        <v>74</v>
      </c>
      <c r="N14" s="34"/>
      <c r="O14" s="23" t="s">
        <v>58</v>
      </c>
      <c r="P14" s="20">
        <f>IF([1]計算!U8=0," ",[1]計算!U8)</f>
        <v>828.14799999999991</v>
      </c>
      <c r="Q14" s="21" t="s">
        <v>59</v>
      </c>
      <c r="R14" s="9" t="s">
        <v>2</v>
      </c>
    </row>
    <row r="15" spans="1:18" ht="20.100000000000001" customHeight="1">
      <c r="A15" s="107"/>
      <c r="B15" s="95"/>
      <c r="C15" s="97"/>
      <c r="D15" s="100"/>
      <c r="E15" s="104" t="str">
        <f>IF(ISERROR(VLOOKUP(4,[1]作成!$H$112:$K$166,4,FALSE))," ",VLOOKUP(4,[1]作成!$H$112:$K$166,4,FALSE))</f>
        <v>中華スープ</v>
      </c>
      <c r="F15" s="110"/>
      <c r="G15" s="16" t="s">
        <v>29</v>
      </c>
      <c r="H15" s="22"/>
      <c r="I15" s="16" t="s">
        <v>75</v>
      </c>
      <c r="J15" s="16" t="s">
        <v>76</v>
      </c>
      <c r="K15" s="16" t="s">
        <v>32</v>
      </c>
      <c r="L15" s="17" t="s">
        <v>77</v>
      </c>
      <c r="M15" s="16" t="s">
        <v>53</v>
      </c>
      <c r="N15" s="22"/>
      <c r="O15" s="23" t="s">
        <v>67</v>
      </c>
      <c r="P15" s="20">
        <f>IF([1]計算!X8=0," ",[1]計算!X8)</f>
        <v>32.866750000000003</v>
      </c>
      <c r="Q15" s="24" t="s">
        <v>45</v>
      </c>
      <c r="R15" s="9" t="s">
        <v>2</v>
      </c>
    </row>
    <row r="16" spans="1:18" ht="20.100000000000001" customHeight="1">
      <c r="A16" s="107"/>
      <c r="B16" s="95"/>
      <c r="C16" s="97"/>
      <c r="D16" s="100"/>
      <c r="E16" s="104" t="str">
        <f>IF(ISERROR(VLOOKUP(5,[1]作成!$H$112:$K$166,4,FALSE))," ",VLOOKUP(5,[1]作成!$H$112:$K$166,4,FALSE))</f>
        <v>ヨーグルト</v>
      </c>
      <c r="F16" s="110"/>
      <c r="G16" s="16"/>
      <c r="H16" s="22"/>
      <c r="I16" s="33"/>
      <c r="J16" s="25"/>
      <c r="K16" s="16" t="s">
        <v>78</v>
      </c>
      <c r="L16" s="17" t="s">
        <v>52</v>
      </c>
      <c r="M16" s="16" t="s">
        <v>79</v>
      </c>
      <c r="N16" s="22"/>
      <c r="O16" s="23" t="s">
        <v>63</v>
      </c>
      <c r="P16" s="20">
        <f>IF([1]計算!Z8=0," ",[1]計算!Z8)</f>
        <v>24.736100000000004</v>
      </c>
      <c r="Q16" s="24" t="s">
        <v>45</v>
      </c>
      <c r="R16" s="9" t="s">
        <v>2</v>
      </c>
    </row>
    <row r="17" spans="1:18" ht="20.100000000000001" customHeight="1">
      <c r="A17" s="108"/>
      <c r="B17" s="95"/>
      <c r="C17" s="98"/>
      <c r="D17" s="101"/>
      <c r="E17" s="35" t="str">
        <f>IF(ISERROR(VLOOKUP(6,[1]作成!$H$112:$K$166,4,FALSE))," ",VLOOKUP(6,[1]作成!$H$112:$K$166,4,FALSE))</f>
        <v xml:space="preserve"> </v>
      </c>
      <c r="F17" s="27" t="str">
        <f>IF(ISERROR(VLOOKUP(7,[1]作成!$H$112:$K$166,4,FALSE))," ",VLOOKUP(7,[1]作成!$H$112:$K$166,4,FALSE))</f>
        <v xml:space="preserve"> </v>
      </c>
      <c r="G17" s="28"/>
      <c r="H17" s="29"/>
      <c r="I17" s="36"/>
      <c r="J17" s="30"/>
      <c r="K17" s="28" t="s">
        <v>80</v>
      </c>
      <c r="L17" s="31"/>
      <c r="M17" s="28"/>
      <c r="N17" s="29"/>
      <c r="O17" s="32"/>
      <c r="P17" s="90" t="str">
        <f>IF([1]人数!I14=0," ",[1]人数!I14)</f>
        <v xml:space="preserve"> </v>
      </c>
      <c r="Q17" s="91"/>
      <c r="R17" s="9" t="s">
        <v>2</v>
      </c>
    </row>
    <row r="18" spans="1:18" ht="20.100000000000001" customHeight="1">
      <c r="A18" s="106">
        <f>IF([1]人数!$F15=0," ",[1]人数!$F15)</f>
        <v>26</v>
      </c>
      <c r="B18" s="95" t="s">
        <v>81</v>
      </c>
      <c r="C18" s="96" t="str">
        <f>IF(ISERROR(VLOOKUP(1,[1]作成!$H$167:$K$221,4,FALSE))," ",VLOOKUP(1,[1]作成!$H$167:$K$221,4,FALSE))</f>
        <v>白飯</v>
      </c>
      <c r="D18" s="99" t="str">
        <f>IF(ISERROR(VLOOKUP(2,[1]作成!$H$167:$K$221,4,FALSE))," ",VLOOKUP(2,[1]作成!$H$167:$K$221,4,FALSE))</f>
        <v>牛乳</v>
      </c>
      <c r="E18" s="102" t="str">
        <f>IF(ISERROR(VLOOKUP(3,[1]作成!$H$167:$K$221,4,FALSE))," ",VLOOKUP(3,[1]作成!$H$167:$K$221,4,FALSE))</f>
        <v>鯖の梅煮</v>
      </c>
      <c r="F18" s="109"/>
      <c r="G18" s="16" t="s">
        <v>82</v>
      </c>
      <c r="H18" s="17" t="s">
        <v>65</v>
      </c>
      <c r="I18" s="16" t="s">
        <v>30</v>
      </c>
      <c r="J18" s="16" t="s">
        <v>31</v>
      </c>
      <c r="K18" s="16" t="s">
        <v>83</v>
      </c>
      <c r="L18" s="17" t="s">
        <v>84</v>
      </c>
      <c r="M18" s="25" t="s">
        <v>34</v>
      </c>
      <c r="N18" s="22"/>
      <c r="O18" s="23" t="s">
        <v>67</v>
      </c>
      <c r="P18" s="20">
        <f>IF([1]計算!U9=0," ",[1]計算!U9)</f>
        <v>873.8929999999998</v>
      </c>
      <c r="Q18" s="21" t="s">
        <v>59</v>
      </c>
      <c r="R18" s="9" t="s">
        <v>85</v>
      </c>
    </row>
    <row r="19" spans="1:18" ht="20.100000000000001" customHeight="1">
      <c r="A19" s="107"/>
      <c r="B19" s="95"/>
      <c r="C19" s="97"/>
      <c r="D19" s="100"/>
      <c r="E19" s="104" t="str">
        <f>IF(ISERROR(VLOOKUP(4,[1]作成!$H$167:$K$221,4,FALSE))," ",VLOOKUP(4,[1]作成!$H$167:$K$221,4,FALSE))</f>
        <v>金平ごぼう</v>
      </c>
      <c r="F19" s="110"/>
      <c r="G19" s="16" t="s">
        <v>86</v>
      </c>
      <c r="H19" s="22"/>
      <c r="I19" s="33" t="s">
        <v>87</v>
      </c>
      <c r="J19" s="16" t="s">
        <v>88</v>
      </c>
      <c r="K19" s="16" t="s">
        <v>52</v>
      </c>
      <c r="L19" s="17" t="s">
        <v>48</v>
      </c>
      <c r="M19" s="16" t="s">
        <v>53</v>
      </c>
      <c r="N19" s="22"/>
      <c r="O19" s="23"/>
      <c r="P19" s="20">
        <f>IF([1]計算!X9=0," ",[1]計算!X9)</f>
        <v>37.586500000000001</v>
      </c>
      <c r="Q19" s="24" t="s">
        <v>45</v>
      </c>
      <c r="R19" s="9" t="s">
        <v>85</v>
      </c>
    </row>
    <row r="20" spans="1:18" ht="20.100000000000001" customHeight="1">
      <c r="A20" s="107"/>
      <c r="B20" s="95"/>
      <c r="C20" s="97"/>
      <c r="D20" s="100"/>
      <c r="E20" s="104" t="str">
        <f>IF(ISERROR(VLOOKUP(5,[1]作成!$H$167:$K$221,4,FALSE))," ",VLOOKUP(5,[1]作成!$H$167:$K$221,4,FALSE))</f>
        <v>あつあげとじゃがいものみそ汁</v>
      </c>
      <c r="F20" s="110"/>
      <c r="G20" s="16" t="s">
        <v>55</v>
      </c>
      <c r="H20" s="22"/>
      <c r="I20" s="33"/>
      <c r="J20" s="25"/>
      <c r="K20" s="16" t="s">
        <v>89</v>
      </c>
      <c r="L20" s="17"/>
      <c r="M20" s="16" t="s">
        <v>50</v>
      </c>
      <c r="N20" s="22"/>
      <c r="O20" s="23"/>
      <c r="P20" s="20">
        <f>IF([1]計算!Z9=0," ",[1]計算!Z9)</f>
        <v>27.568799999999992</v>
      </c>
      <c r="Q20" s="24" t="s">
        <v>90</v>
      </c>
      <c r="R20" s="9" t="s">
        <v>2</v>
      </c>
    </row>
    <row r="21" spans="1:18" ht="20.100000000000001" customHeight="1">
      <c r="A21" s="108"/>
      <c r="B21" s="95"/>
      <c r="C21" s="98"/>
      <c r="D21" s="101"/>
      <c r="E21" s="35" t="str">
        <f>IF(ISERROR(VLOOKUP(6,[1]作成!$H$167:$K$221,4,FALSE))," ",VLOOKUP(6,[1]作成!$H$167:$K$221,4,FALSE))</f>
        <v>ふりかけ</v>
      </c>
      <c r="F21" s="27" t="str">
        <f>IF(ISERROR(VLOOKUP(7,[1]作成!$H$167:$K$221,4,FALSE))," ",VLOOKUP(7,[1]作成!$H$167:$K$221,4,FALSE))</f>
        <v xml:space="preserve"> </v>
      </c>
      <c r="G21" s="28" t="s">
        <v>91</v>
      </c>
      <c r="H21" s="29"/>
      <c r="I21" s="36"/>
      <c r="J21" s="30"/>
      <c r="K21" s="28" t="s">
        <v>69</v>
      </c>
      <c r="L21" s="37"/>
      <c r="M21" s="28"/>
      <c r="N21" s="31"/>
      <c r="O21" s="38"/>
      <c r="P21" s="90" t="str">
        <f>IF([1]人数!I15=0," ",[1]人数!I15)</f>
        <v xml:space="preserve"> </v>
      </c>
      <c r="Q21" s="91"/>
      <c r="R21" s="9" t="s">
        <v>92</v>
      </c>
    </row>
    <row r="22" spans="1:18" ht="20.100000000000001" customHeight="1">
      <c r="A22" s="106">
        <f>IF([1]人数!$F16=0," ",[1]人数!$F16)</f>
        <v>27</v>
      </c>
      <c r="B22" s="95" t="s">
        <v>93</v>
      </c>
      <c r="C22" s="96" t="str">
        <f>IF(ISERROR(VLOOKUP(1,[1]作成!$H$222:$K$276,4,FALSE))," ",VLOOKUP(1,[1]作成!$H$222:$K$276,4,FALSE))</f>
        <v>麦飯</v>
      </c>
      <c r="D22" s="99" t="str">
        <f>IF(ISERROR(VLOOKUP(2,[1]作成!$H$222:$K$276,4,FALSE))," ",VLOOKUP(2,[1]作成!$H$222:$K$276,4,FALSE))</f>
        <v>牛乳</v>
      </c>
      <c r="E22" s="102" t="str">
        <f>IF(ISERROR(VLOOKUP(3,[1]作成!$H$222:$K$276,4,FALSE))," ",VLOOKUP(3,[1]作成!$H$222:$K$276,4,FALSE))</f>
        <v>カレー</v>
      </c>
      <c r="F22" s="109"/>
      <c r="G22" s="16" t="s">
        <v>94</v>
      </c>
      <c r="H22" s="22"/>
      <c r="I22" s="16" t="s">
        <v>30</v>
      </c>
      <c r="J22" s="16" t="s">
        <v>31</v>
      </c>
      <c r="K22" s="16" t="s">
        <v>32</v>
      </c>
      <c r="L22" s="17" t="s">
        <v>95</v>
      </c>
      <c r="M22" s="25" t="s">
        <v>74</v>
      </c>
      <c r="N22" s="17" t="s">
        <v>53</v>
      </c>
      <c r="O22" s="23" t="s">
        <v>58</v>
      </c>
      <c r="P22" s="20">
        <f>IF([1]計算!U10=0," ",[1]計算!U10)</f>
        <v>969.03509999999994</v>
      </c>
      <c r="Q22" s="21" t="s">
        <v>59</v>
      </c>
      <c r="R22" s="9" t="s">
        <v>92</v>
      </c>
    </row>
    <row r="23" spans="1:18" ht="20.100000000000001" customHeight="1">
      <c r="A23" s="107"/>
      <c r="B23" s="95"/>
      <c r="C23" s="97"/>
      <c r="D23" s="100"/>
      <c r="E23" s="104" t="str">
        <f>IF(ISERROR(VLOOKUP(4,[1]作成!$H$222:$K$276,4,FALSE))," ",VLOOKUP(4,[1]作成!$H$222:$K$276,4,FALSE))</f>
        <v>福神漬</v>
      </c>
      <c r="F23" s="110"/>
      <c r="G23" s="25"/>
      <c r="H23" s="22"/>
      <c r="I23" s="16" t="s">
        <v>96</v>
      </c>
      <c r="J23" s="16" t="s">
        <v>97</v>
      </c>
      <c r="K23" s="16" t="s">
        <v>83</v>
      </c>
      <c r="L23" s="17" t="s">
        <v>98</v>
      </c>
      <c r="M23" s="16" t="s">
        <v>50</v>
      </c>
      <c r="N23" s="34"/>
      <c r="O23" s="23" t="s">
        <v>99</v>
      </c>
      <c r="P23" s="20">
        <f>IF([1]計算!X10=0," ",[1]計算!X10)</f>
        <v>25.233710000000002</v>
      </c>
      <c r="Q23" s="24" t="s">
        <v>45</v>
      </c>
      <c r="R23" s="9" t="s">
        <v>100</v>
      </c>
    </row>
    <row r="24" spans="1:18" ht="20.100000000000001" customHeight="1">
      <c r="A24" s="107"/>
      <c r="B24" s="95"/>
      <c r="C24" s="97"/>
      <c r="D24" s="100"/>
      <c r="E24" s="104" t="str">
        <f>IF(ISERROR(VLOOKUP(5,[1]作成!$H$222:$K$276,4,FALSE))," ",VLOOKUP(5,[1]作成!$H$222:$K$276,4,FALSE))</f>
        <v>フルーツヨーグルト</v>
      </c>
      <c r="F24" s="110"/>
      <c r="G24" s="25"/>
      <c r="H24" s="22"/>
      <c r="I24" s="16" t="s">
        <v>101</v>
      </c>
      <c r="J24" s="25"/>
      <c r="K24" s="16" t="s">
        <v>48</v>
      </c>
      <c r="L24" s="17" t="s">
        <v>102</v>
      </c>
      <c r="M24" s="16" t="s">
        <v>103</v>
      </c>
      <c r="N24" s="34"/>
      <c r="O24" s="23" t="s">
        <v>104</v>
      </c>
      <c r="P24" s="20">
        <f>IF([1]計算!Z10=0," ",[1]計算!Z10)</f>
        <v>27.0412</v>
      </c>
      <c r="Q24" s="24" t="s">
        <v>45</v>
      </c>
      <c r="R24" s="9" t="s">
        <v>100</v>
      </c>
    </row>
    <row r="25" spans="1:18" ht="20.100000000000001" customHeight="1">
      <c r="A25" s="108"/>
      <c r="B25" s="95"/>
      <c r="C25" s="98"/>
      <c r="D25" s="101"/>
      <c r="E25" s="35" t="str">
        <f>IF(ISERROR(VLOOKUP(6,[1]作成!$H$222:$K$276,4,FALSE))," ",VLOOKUP(6,[1]作成!$H$222:$K$276,4,FALSE))</f>
        <v xml:space="preserve"> </v>
      </c>
      <c r="F25" s="27" t="str">
        <f>IF(ISERROR(VLOOKUP(7,[1]作成!$H$222:$K$276,4,FALSE))," ",VLOOKUP(7,[1]作成!$H$222:$K$276,4,FALSE))</f>
        <v xml:space="preserve"> </v>
      </c>
      <c r="G25" s="30"/>
      <c r="H25" s="29"/>
      <c r="I25" s="36"/>
      <c r="J25" s="30"/>
      <c r="K25" s="28" t="s">
        <v>105</v>
      </c>
      <c r="L25" s="37" t="s">
        <v>106</v>
      </c>
      <c r="M25" s="28" t="s">
        <v>107</v>
      </c>
      <c r="N25" s="29"/>
      <c r="O25" s="32"/>
      <c r="P25" s="90" t="str">
        <f>IF([1]人数!I16=0," ",[1]人数!I16)</f>
        <v xml:space="preserve"> </v>
      </c>
      <c r="Q25" s="91"/>
      <c r="R25" s="9" t="s">
        <v>100</v>
      </c>
    </row>
    <row r="26" spans="1:18" ht="18" hidden="1" customHeight="1">
      <c r="A26" s="106" t="str">
        <f>IF([1]人数!$F17=0," ",[1]人数!$F17)</f>
        <v xml:space="preserve"> </v>
      </c>
      <c r="B26" s="111" t="s">
        <v>28</v>
      </c>
      <c r="C26" s="96" t="str">
        <f>IF(ISERROR(VLOOKUP(1,[1]作成!$H$277:$K$331,4,FALSE))," ",VLOOKUP(1,[1]作成!$H$277:$K$331,4,FALSE))</f>
        <v xml:space="preserve"> </v>
      </c>
      <c r="D26" s="99" t="str">
        <f>IF(ISERROR(VLOOKUP(2,[1]作成!$H$277:$K$331,4,FALSE))," ",VLOOKUP(2,[1]作成!$H$277:$K$331,4,FALSE))</f>
        <v xml:space="preserve"> </v>
      </c>
      <c r="E26" s="102" t="str">
        <f>IF(ISERROR(VLOOKUP(3,[1]作成!$H$277:$K$331,4,FALSE))," ",VLOOKUP(3,[1]作成!$H$277:$K$331,4,FALSE))</f>
        <v xml:space="preserve"> </v>
      </c>
      <c r="F26" s="109"/>
      <c r="G26" s="16" t="s">
        <v>108</v>
      </c>
      <c r="H26" s="34" t="s">
        <v>65</v>
      </c>
      <c r="I26" s="16" t="s">
        <v>30</v>
      </c>
      <c r="J26" s="16" t="s">
        <v>109</v>
      </c>
      <c r="K26" s="16" t="s">
        <v>48</v>
      </c>
      <c r="L26" s="34" t="s">
        <v>110</v>
      </c>
      <c r="M26" s="25" t="s">
        <v>34</v>
      </c>
      <c r="N26" s="34" t="s">
        <v>111</v>
      </c>
      <c r="O26" s="23" t="s">
        <v>58</v>
      </c>
      <c r="P26" s="20" t="str">
        <f>IF([1]計算!U11=0," ",[1]計算!U11)</f>
        <v xml:space="preserve"> </v>
      </c>
      <c r="Q26" s="21" t="s">
        <v>59</v>
      </c>
    </row>
    <row r="27" spans="1:18" ht="18" hidden="1" customHeight="1">
      <c r="A27" s="107"/>
      <c r="B27" s="112"/>
      <c r="C27" s="97"/>
      <c r="D27" s="100"/>
      <c r="E27" s="104" t="str">
        <f>IF(ISERROR(VLOOKUP(4,[1]作成!$H$277:$K$331,4,FALSE))," ",VLOOKUP(4,[1]作成!$H$277:$K$331,4,FALSE))</f>
        <v xml:space="preserve"> </v>
      </c>
      <c r="F27" s="110"/>
      <c r="G27" s="16" t="s">
        <v>68</v>
      </c>
      <c r="H27" s="22"/>
      <c r="I27" s="25"/>
      <c r="J27" s="16" t="s">
        <v>76</v>
      </c>
      <c r="K27" s="16" t="s">
        <v>112</v>
      </c>
      <c r="L27" s="34" t="s">
        <v>41</v>
      </c>
      <c r="M27" s="16" t="s">
        <v>103</v>
      </c>
      <c r="N27" s="22"/>
      <c r="O27" s="26"/>
      <c r="P27" s="20" t="str">
        <f>IF([1]計算!X11=0," ",[1]計算!X11)</f>
        <v xml:space="preserve"> </v>
      </c>
      <c r="Q27" s="24" t="s">
        <v>45</v>
      </c>
    </row>
    <row r="28" spans="1:18" ht="18" hidden="1" customHeight="1">
      <c r="A28" s="107"/>
      <c r="B28" s="112"/>
      <c r="C28" s="97"/>
      <c r="D28" s="100"/>
      <c r="E28" s="104" t="str">
        <f>IF(ISERROR(VLOOKUP(5,[1]作成!$H$277:$K$331,4,FALSE))," ",VLOOKUP(5,[1]作成!$H$277:$K$331,4,FALSE))</f>
        <v xml:space="preserve"> </v>
      </c>
      <c r="F28" s="110"/>
      <c r="G28" s="16" t="s">
        <v>91</v>
      </c>
      <c r="H28" s="22"/>
      <c r="I28" s="25"/>
      <c r="J28" s="25"/>
      <c r="K28" s="16" t="s">
        <v>32</v>
      </c>
      <c r="L28" s="34" t="s">
        <v>62</v>
      </c>
      <c r="M28" s="16" t="s">
        <v>43</v>
      </c>
      <c r="N28" s="22"/>
      <c r="O28" s="26"/>
      <c r="P28" s="20" t="str">
        <f>IF([1]計算!Z11=0," ",[1]計算!Z11)</f>
        <v xml:space="preserve"> </v>
      </c>
      <c r="Q28" s="24" t="s">
        <v>45</v>
      </c>
    </row>
    <row r="29" spans="1:18" ht="18" hidden="1" customHeight="1">
      <c r="A29" s="108"/>
      <c r="B29" s="113"/>
      <c r="C29" s="98"/>
      <c r="D29" s="101"/>
      <c r="E29" s="27" t="str">
        <f>IF(ISERROR(VLOOKUP(6,[1]作成!$H$277:$K$331,4,FALSE))," ",VLOOKUP(6,[1]作成!$H$277:$K$331,4,FALSE))</f>
        <v xml:space="preserve"> </v>
      </c>
      <c r="F29" s="27" t="str">
        <f>IF(ISERROR(VLOOKUP(7,[1]作成!$H$277:$K$331,4,FALSE))," ",VLOOKUP(7,[1]作成!$H$277:$K$331,4,FALSE))</f>
        <v xml:space="preserve"> </v>
      </c>
      <c r="G29" s="28" t="s">
        <v>113</v>
      </c>
      <c r="H29" s="29"/>
      <c r="I29" s="30"/>
      <c r="J29" s="30"/>
      <c r="K29" s="28" t="s">
        <v>83</v>
      </c>
      <c r="L29" s="31" t="s">
        <v>114</v>
      </c>
      <c r="M29" s="28" t="s">
        <v>53</v>
      </c>
      <c r="N29" s="29"/>
      <c r="O29" s="32"/>
      <c r="P29" s="90" t="str">
        <f>IF([1]人数!I17=0," ",[1]人数!I17)</f>
        <v xml:space="preserve"> </v>
      </c>
      <c r="Q29" s="91"/>
    </row>
    <row r="30" spans="1:18" ht="18" hidden="1" customHeight="1">
      <c r="A30" s="106" t="str">
        <f>IF([1]人数!$F18=0," ",[1]人数!$F18)</f>
        <v xml:space="preserve"> </v>
      </c>
      <c r="B30" s="95" t="s">
        <v>54</v>
      </c>
      <c r="C30" s="96" t="str">
        <f>IF(ISERROR(VLOOKUP(1,[1]作成!$H$332:$K$386,4,FALSE))," ",VLOOKUP(1,[1]作成!$H$332:$K$386,4,FALSE))</f>
        <v xml:space="preserve"> </v>
      </c>
      <c r="D30" s="99" t="str">
        <f>IF(ISERROR(VLOOKUP(2,[1]作成!$H$332:$K$386,4,FALSE))," ",VLOOKUP(2,[1]作成!$H$332:$K$386,4,FALSE))</f>
        <v xml:space="preserve"> </v>
      </c>
      <c r="E30" s="102" t="str">
        <f>IF(ISERROR(VLOOKUP(3,[1]作成!$H$332:$K$386,4,FALSE))," ",VLOOKUP(3,[1]作成!$H$332:$K$386,4,FALSE))</f>
        <v xml:space="preserve"> </v>
      </c>
      <c r="F30" s="109"/>
      <c r="G30" s="16" t="s">
        <v>29</v>
      </c>
      <c r="H30" s="22"/>
      <c r="I30" s="16" t="s">
        <v>30</v>
      </c>
      <c r="J30" s="16" t="s">
        <v>61</v>
      </c>
      <c r="K30" s="16" t="s">
        <v>48</v>
      </c>
      <c r="L30" s="22"/>
      <c r="M30" s="25" t="s">
        <v>34</v>
      </c>
      <c r="N30" s="34" t="s">
        <v>53</v>
      </c>
      <c r="O30" s="23" t="s">
        <v>58</v>
      </c>
      <c r="P30" s="20" t="str">
        <f>IF([1]計算!U12=0," ",[1]計算!U12)</f>
        <v xml:space="preserve"> </v>
      </c>
      <c r="Q30" s="21" t="s">
        <v>36</v>
      </c>
    </row>
    <row r="31" spans="1:18" ht="18" hidden="1" customHeight="1">
      <c r="A31" s="107"/>
      <c r="B31" s="95"/>
      <c r="C31" s="97"/>
      <c r="D31" s="100"/>
      <c r="E31" s="104" t="str">
        <f>IF(ISERROR(VLOOKUP(4,[1]作成!$H$332:$K$386,4,FALSE))," ",VLOOKUP(4,[1]作成!$H$332:$K$386,4,FALSE))</f>
        <v xml:space="preserve"> </v>
      </c>
      <c r="F31" s="110"/>
      <c r="G31" s="16" t="s">
        <v>115</v>
      </c>
      <c r="H31" s="22"/>
      <c r="I31" s="16" t="s">
        <v>96</v>
      </c>
      <c r="J31" s="16" t="s">
        <v>31</v>
      </c>
      <c r="K31" s="16" t="s">
        <v>62</v>
      </c>
      <c r="L31" s="22"/>
      <c r="M31" s="16" t="s">
        <v>116</v>
      </c>
      <c r="N31" s="34" t="s">
        <v>50</v>
      </c>
      <c r="O31" s="23" t="s">
        <v>99</v>
      </c>
      <c r="P31" s="20" t="str">
        <f>IF([1]計算!X12=0," ",[1]計算!X12)</f>
        <v xml:space="preserve"> </v>
      </c>
      <c r="Q31" s="24" t="s">
        <v>117</v>
      </c>
    </row>
    <row r="32" spans="1:18" ht="18" hidden="1" customHeight="1">
      <c r="A32" s="107"/>
      <c r="B32" s="95"/>
      <c r="C32" s="97"/>
      <c r="D32" s="100"/>
      <c r="E32" s="104" t="str">
        <f>IF(ISERROR(VLOOKUP(5,[1]作成!$H$332:$K$386,4,FALSE))," ",VLOOKUP(5,[1]作成!$H$332:$K$386,4,FALSE))</f>
        <v xml:space="preserve"> </v>
      </c>
      <c r="F32" s="110"/>
      <c r="G32" s="16" t="s">
        <v>55</v>
      </c>
      <c r="H32" s="22"/>
      <c r="I32" s="16" t="s">
        <v>118</v>
      </c>
      <c r="J32" s="25"/>
      <c r="K32" s="16" t="s">
        <v>41</v>
      </c>
      <c r="L32" s="22"/>
      <c r="M32" s="16" t="s">
        <v>103</v>
      </c>
      <c r="N32" s="22"/>
      <c r="O32" s="23" t="s">
        <v>119</v>
      </c>
      <c r="P32" s="20" t="str">
        <f>IF([1]計算!Z12=0," ",[1]計算!Z12)</f>
        <v xml:space="preserve"> </v>
      </c>
      <c r="Q32" s="24" t="s">
        <v>117</v>
      </c>
    </row>
    <row r="33" spans="1:17" ht="18" hidden="1" customHeight="1">
      <c r="A33" s="108"/>
      <c r="B33" s="95"/>
      <c r="C33" s="98"/>
      <c r="D33" s="101"/>
      <c r="E33" s="35" t="str">
        <f>IF(ISERROR(VLOOKUP(6,[1]作成!$H$332:$K$386,4,FALSE))," ",VLOOKUP(6,[1]作成!$H$332:$K$386,4,FALSE))</f>
        <v xml:space="preserve"> </v>
      </c>
      <c r="F33" s="27" t="str">
        <f>IF(ISERROR(VLOOKUP(7,[1]作成!$H$332:$K$386,4,FALSE))," ",VLOOKUP(7,[1]作成!$H$332:$K$386,4,FALSE))</f>
        <v xml:space="preserve"> </v>
      </c>
      <c r="G33" s="119" t="s">
        <v>120</v>
      </c>
      <c r="H33" s="120"/>
      <c r="I33" s="36"/>
      <c r="J33" s="30"/>
      <c r="K33" s="28" t="s">
        <v>66</v>
      </c>
      <c r="L33" s="31"/>
      <c r="M33" s="28" t="s">
        <v>43</v>
      </c>
      <c r="N33" s="29"/>
      <c r="O33" s="39" t="s">
        <v>35</v>
      </c>
      <c r="P33" s="90" t="str">
        <f>IF([1]人数!I18=0," ",[1]人数!I18)</f>
        <v xml:space="preserve"> </v>
      </c>
      <c r="Q33" s="91"/>
    </row>
    <row r="34" spans="1:17" ht="18" hidden="1" customHeight="1">
      <c r="A34" s="106" t="str">
        <f>IF([1]人数!$F19=0," ",[1]人数!$F19)</f>
        <v xml:space="preserve"> </v>
      </c>
      <c r="B34" s="95" t="s">
        <v>71</v>
      </c>
      <c r="C34" s="96" t="str">
        <f>IF(ISERROR(VLOOKUP(1,[1]作成!$H$387:$K$441,4,FALSE))," ",VLOOKUP(1,[1]作成!$H$387:$K$441,4,FALSE))</f>
        <v xml:space="preserve"> </v>
      </c>
      <c r="D34" s="99" t="str">
        <f>IF(ISERROR(VLOOKUP(2,[1]作成!$H$387:$K$441,4,FALSE))," ",VLOOKUP(2,[1]作成!$H$387:$K$441,4,FALSE))</f>
        <v xml:space="preserve"> </v>
      </c>
      <c r="E34" s="102" t="str">
        <f>IF(ISERROR(VLOOKUP(3,[1]作成!$H$387:$K$441,4,FALSE))," ",VLOOKUP(3,[1]作成!$H$387:$K$441,4,FALSE))</f>
        <v xml:space="preserve"> </v>
      </c>
      <c r="F34" s="109"/>
      <c r="G34" s="16" t="s">
        <v>121</v>
      </c>
      <c r="H34" s="22" t="s">
        <v>122</v>
      </c>
      <c r="I34" s="16" t="s">
        <v>30</v>
      </c>
      <c r="J34" s="16" t="s">
        <v>31</v>
      </c>
      <c r="K34" s="16" t="s">
        <v>78</v>
      </c>
      <c r="L34" s="34" t="s">
        <v>57</v>
      </c>
      <c r="M34" s="25" t="s">
        <v>34</v>
      </c>
      <c r="N34" s="22"/>
      <c r="O34" s="23" t="s">
        <v>63</v>
      </c>
      <c r="P34" s="20" t="str">
        <f>IF([1]計算!U13=0," ",[1]計算!U13)</f>
        <v xml:space="preserve"> </v>
      </c>
      <c r="Q34" s="21" t="s">
        <v>36</v>
      </c>
    </row>
    <row r="35" spans="1:17" ht="18" hidden="1" customHeight="1">
      <c r="A35" s="107"/>
      <c r="B35" s="95"/>
      <c r="C35" s="97"/>
      <c r="D35" s="100"/>
      <c r="E35" s="104" t="str">
        <f>IF(ISERROR(VLOOKUP(4,[1]作成!$H$387:$K$441,4,FALSE))," ",VLOOKUP(4,[1]作成!$H$387:$K$441,4,FALSE))</f>
        <v xml:space="preserve"> </v>
      </c>
      <c r="F35" s="110"/>
      <c r="G35" s="16" t="s">
        <v>51</v>
      </c>
      <c r="H35" s="22"/>
      <c r="I35" s="25"/>
      <c r="J35" s="25"/>
      <c r="K35" s="16" t="s">
        <v>41</v>
      </c>
      <c r="L35" s="34" t="s">
        <v>52</v>
      </c>
      <c r="M35" s="16" t="s">
        <v>53</v>
      </c>
      <c r="N35" s="22"/>
      <c r="O35" s="23" t="s">
        <v>67</v>
      </c>
      <c r="P35" s="20" t="str">
        <f>IF([1]計算!X13=0," ",[1]計算!X13)</f>
        <v xml:space="preserve"> </v>
      </c>
      <c r="Q35" s="24" t="s">
        <v>45</v>
      </c>
    </row>
    <row r="36" spans="1:17" ht="18" hidden="1" customHeight="1">
      <c r="A36" s="107"/>
      <c r="B36" s="95"/>
      <c r="C36" s="97"/>
      <c r="D36" s="100"/>
      <c r="E36" s="104" t="str">
        <f>IF(ISERROR(VLOOKUP(5,[1]作成!$H$387:$K$441,4,FALSE))," ",VLOOKUP(5,[1]作成!$H$387:$K$441,4,FALSE))</f>
        <v xml:space="preserve"> </v>
      </c>
      <c r="F36" s="110"/>
      <c r="G36" s="16" t="s">
        <v>123</v>
      </c>
      <c r="H36" s="22"/>
      <c r="I36" s="33"/>
      <c r="J36" s="25"/>
      <c r="K36" s="16" t="s">
        <v>48</v>
      </c>
      <c r="L36" s="34" t="s">
        <v>83</v>
      </c>
      <c r="M36" s="16" t="s">
        <v>79</v>
      </c>
      <c r="N36" s="40"/>
      <c r="O36" s="23" t="s">
        <v>58</v>
      </c>
      <c r="P36" s="20" t="str">
        <f>IF([1]計算!Z13=0," ",[1]計算!Z13)</f>
        <v xml:space="preserve"> </v>
      </c>
      <c r="Q36" s="24" t="s">
        <v>117</v>
      </c>
    </row>
    <row r="37" spans="1:17" ht="18" hidden="1" customHeight="1">
      <c r="A37" s="108"/>
      <c r="B37" s="95"/>
      <c r="C37" s="98"/>
      <c r="D37" s="101"/>
      <c r="E37" s="35" t="str">
        <f>IF(ISERROR(VLOOKUP(6,[1]作成!$H$387:$K$441,4,FALSE))," ",VLOOKUP(6,[1]作成!$H$387:$K$441,4,FALSE))</f>
        <v xml:space="preserve"> </v>
      </c>
      <c r="F37" s="27" t="str">
        <f>IF(ISERROR(VLOOKUP(7,[1]作成!$H$387:$K$441,4,FALSE))," ",VLOOKUP(7,[1]作成!$H$387:$K$441,4,FALSE))</f>
        <v xml:space="preserve"> </v>
      </c>
      <c r="G37" s="28" t="s">
        <v>55</v>
      </c>
      <c r="H37" s="29"/>
      <c r="I37" s="36"/>
      <c r="J37" s="30"/>
      <c r="K37" s="28" t="s">
        <v>77</v>
      </c>
      <c r="L37" s="37" t="s">
        <v>32</v>
      </c>
      <c r="M37" s="30"/>
      <c r="N37" s="31"/>
      <c r="O37" s="41"/>
      <c r="P37" s="90" t="str">
        <f>IF([1]人数!I19=0," ",[1]人数!I19)</f>
        <v xml:space="preserve"> </v>
      </c>
      <c r="Q37" s="91"/>
    </row>
    <row r="38" spans="1:17" ht="18" hidden="1" customHeight="1">
      <c r="A38" s="106" t="str">
        <f>IF([1]人数!$F20=0," ",[1]人数!$F20)</f>
        <v xml:space="preserve"> </v>
      </c>
      <c r="B38" s="95" t="s">
        <v>81</v>
      </c>
      <c r="C38" s="96" t="str">
        <f>IF(ISERROR(VLOOKUP(1,[1]作成!$H$442:$K$496,4,FALSE))," ",VLOOKUP(1,[1]作成!$H$442:$K$496,4,FALSE))</f>
        <v xml:space="preserve"> </v>
      </c>
      <c r="D38" s="99" t="str">
        <f>IF(ISERROR(VLOOKUP(2,[1]作成!$H$442:$K$496,4,FALSE))," ",VLOOKUP(2,[1]作成!$H$442:$K$496,4,FALSE))</f>
        <v xml:space="preserve"> </v>
      </c>
      <c r="E38" s="114" t="str">
        <f>IF(ISERROR(VLOOKUP(3,[1]作成!$H$442:$K$496,4,FALSE))," ",VLOOKUP(3,[1]作成!$H$442:$K$496,4,FALSE))</f>
        <v xml:space="preserve"> </v>
      </c>
      <c r="F38" s="115"/>
      <c r="G38" s="16" t="s">
        <v>55</v>
      </c>
      <c r="H38" s="34" t="s">
        <v>124</v>
      </c>
      <c r="I38" s="16" t="s">
        <v>30</v>
      </c>
      <c r="J38" s="16" t="s">
        <v>61</v>
      </c>
      <c r="K38" s="16" t="s">
        <v>125</v>
      </c>
      <c r="L38" s="34" t="s">
        <v>52</v>
      </c>
      <c r="M38" s="25" t="s">
        <v>126</v>
      </c>
      <c r="N38" s="22" t="s">
        <v>127</v>
      </c>
      <c r="O38" s="23" t="s">
        <v>58</v>
      </c>
      <c r="P38" s="20" t="str">
        <f>IF([1]計算!U14=0," ",[1]計算!U14)</f>
        <v xml:space="preserve"> </v>
      </c>
      <c r="Q38" s="21" t="s">
        <v>59</v>
      </c>
    </row>
    <row r="39" spans="1:17" ht="18" hidden="1" customHeight="1">
      <c r="A39" s="107"/>
      <c r="B39" s="95"/>
      <c r="C39" s="97"/>
      <c r="D39" s="100"/>
      <c r="E39" s="104" t="str">
        <f>IF(ISERROR(VLOOKUP(4,[1]作成!$H$442:$K$496,4,FALSE))," ",VLOOKUP(4,[1]作成!$H$442:$K$496,4,FALSE))</f>
        <v xml:space="preserve"> </v>
      </c>
      <c r="F39" s="110"/>
      <c r="G39" s="16" t="s">
        <v>68</v>
      </c>
      <c r="H39" s="22"/>
      <c r="I39" s="16" t="s">
        <v>39</v>
      </c>
      <c r="J39" s="16" t="s">
        <v>76</v>
      </c>
      <c r="K39" s="16" t="s">
        <v>62</v>
      </c>
      <c r="L39" s="22"/>
      <c r="M39" s="16" t="s">
        <v>103</v>
      </c>
      <c r="N39" s="22"/>
      <c r="O39" s="26"/>
      <c r="P39" s="20" t="str">
        <f>IF([1]計算!X14=0," ",[1]計算!X14)</f>
        <v xml:space="preserve"> </v>
      </c>
      <c r="Q39" s="24" t="s">
        <v>128</v>
      </c>
    </row>
    <row r="40" spans="1:17" ht="18" hidden="1" customHeight="1">
      <c r="A40" s="107"/>
      <c r="B40" s="95"/>
      <c r="C40" s="97"/>
      <c r="D40" s="100"/>
      <c r="E40" s="104" t="str">
        <f>IF(ISERROR(VLOOKUP(5,[1]作成!$H$442:$K$496,4,FALSE))," ",VLOOKUP(5,[1]作成!$H$442:$K$496,4,FALSE))</f>
        <v xml:space="preserve"> </v>
      </c>
      <c r="F40" s="110"/>
      <c r="G40" s="16" t="s">
        <v>129</v>
      </c>
      <c r="H40" s="22"/>
      <c r="I40" s="33"/>
      <c r="J40" s="25"/>
      <c r="K40" s="16" t="s">
        <v>48</v>
      </c>
      <c r="L40" s="22"/>
      <c r="M40" s="16" t="s">
        <v>43</v>
      </c>
      <c r="N40" s="22"/>
      <c r="O40" s="26"/>
      <c r="P40" s="20" t="str">
        <f>IF([1]計算!Z14=0," ",[1]計算!Z14)</f>
        <v xml:space="preserve"> </v>
      </c>
      <c r="Q40" s="24" t="s">
        <v>130</v>
      </c>
    </row>
    <row r="41" spans="1:17" ht="18" hidden="1" customHeight="1">
      <c r="A41" s="108"/>
      <c r="B41" s="95"/>
      <c r="C41" s="98"/>
      <c r="D41" s="101"/>
      <c r="E41" s="35" t="str">
        <f>IF(ISERROR(VLOOKUP(6,[1]作成!$H$442:$K$496,4,FALSE))," ",VLOOKUP(6,[1]作成!$H$442:$K$496,4,FALSE))</f>
        <v xml:space="preserve"> </v>
      </c>
      <c r="F41" s="27" t="str">
        <f>IF(ISERROR(VLOOKUP(7,[1]作成!$H$442:$K$496,4,FALSE))," ",VLOOKUP(7,[1]作成!$H$442:$K$496,4,FALSE))</f>
        <v xml:space="preserve"> </v>
      </c>
      <c r="G41" s="28" t="s">
        <v>46</v>
      </c>
      <c r="H41" s="29"/>
      <c r="I41" s="36"/>
      <c r="J41" s="30"/>
      <c r="K41" s="28" t="s">
        <v>80</v>
      </c>
      <c r="L41" s="29"/>
      <c r="M41" s="28" t="s">
        <v>53</v>
      </c>
      <c r="N41" s="29"/>
      <c r="O41" s="32"/>
      <c r="P41" s="90" t="str">
        <f>IF([1]人数!I20=0," ",[1]人数!I20)</f>
        <v xml:space="preserve"> </v>
      </c>
      <c r="Q41" s="91"/>
    </row>
    <row r="42" spans="1:17" ht="14.1" hidden="1" customHeight="1">
      <c r="A42" s="106" t="str">
        <f>IF([1]人数!$F21=0," ",[1]人数!$F21)</f>
        <v xml:space="preserve"> </v>
      </c>
      <c r="B42" s="95" t="s">
        <v>93</v>
      </c>
      <c r="C42" s="96" t="str">
        <f>IF(ISERROR(VLOOKUP(1,[1]作成!$H$497:$K$551,4,FALSE))," ",VLOOKUP(1,[1]作成!$H$497:$K$551,4,FALSE))</f>
        <v xml:space="preserve"> </v>
      </c>
      <c r="D42" s="99" t="str">
        <f>IF(ISERROR(VLOOKUP(2,[1]作成!$H$497:$K$551,4,FALSE))," ",VLOOKUP(2,[1]作成!$H$497:$K$551,4,FALSE))</f>
        <v xml:space="preserve"> </v>
      </c>
      <c r="E42" s="102" t="str">
        <f>IF(ISERROR(VLOOKUP(3,[1]作成!$H$497:$K$551,4,FALSE))," ",VLOOKUP(3,[1]作成!$H$497:$K$551,4,FALSE))</f>
        <v xml:space="preserve"> </v>
      </c>
      <c r="F42" s="109"/>
      <c r="G42" s="25"/>
      <c r="H42" s="22"/>
      <c r="I42" s="33"/>
      <c r="J42" s="25"/>
      <c r="K42" s="25"/>
      <c r="L42" s="22"/>
      <c r="M42" s="25"/>
      <c r="N42" s="22"/>
      <c r="O42" s="42"/>
      <c r="P42" s="20" t="str">
        <f>IF([1]計算!U15=0," ",[1]計算!U15)</f>
        <v xml:space="preserve"> </v>
      </c>
      <c r="Q42" s="21" t="s">
        <v>131</v>
      </c>
    </row>
    <row r="43" spans="1:17" ht="14.1" hidden="1" customHeight="1">
      <c r="A43" s="107"/>
      <c r="B43" s="95"/>
      <c r="C43" s="97"/>
      <c r="D43" s="100"/>
      <c r="E43" s="104" t="str">
        <f>IF(ISERROR(VLOOKUP(4,[1]作成!$H$497:$K$551,4,FALSE))," ",VLOOKUP(4,[1]作成!$H$497:$K$551,4,FALSE))</f>
        <v xml:space="preserve"> </v>
      </c>
      <c r="F43" s="110"/>
      <c r="G43" s="25"/>
      <c r="H43" s="22"/>
      <c r="I43" s="33"/>
      <c r="J43" s="25"/>
      <c r="K43" s="25"/>
      <c r="L43" s="22"/>
      <c r="M43" s="25"/>
      <c r="N43" s="22"/>
      <c r="O43" s="42"/>
      <c r="P43" s="20" t="str">
        <f>IF([1]計算!X15=0," ",[1]計算!X15)</f>
        <v xml:space="preserve"> </v>
      </c>
      <c r="Q43" s="24" t="s">
        <v>45</v>
      </c>
    </row>
    <row r="44" spans="1:17" ht="14.1" hidden="1" customHeight="1">
      <c r="A44" s="107"/>
      <c r="B44" s="95"/>
      <c r="C44" s="97"/>
      <c r="D44" s="100"/>
      <c r="E44" s="104" t="str">
        <f>IF(ISERROR(VLOOKUP(5,[1]作成!$H$497:$K$551,4,FALSE))," ",VLOOKUP(5,[1]作成!$H$497:$K$551,4,FALSE))</f>
        <v xml:space="preserve"> </v>
      </c>
      <c r="F44" s="110"/>
      <c r="G44" s="25"/>
      <c r="H44" s="22"/>
      <c r="I44" s="33"/>
      <c r="J44" s="25"/>
      <c r="K44" s="25"/>
      <c r="L44" s="22"/>
      <c r="M44" s="25"/>
      <c r="N44" s="22"/>
      <c r="O44" s="42"/>
      <c r="P44" s="20" t="str">
        <f>IF([1]計算!Z15=0," ",[1]計算!Z15)</f>
        <v xml:space="preserve"> </v>
      </c>
      <c r="Q44" s="24" t="s">
        <v>128</v>
      </c>
    </row>
    <row r="45" spans="1:17" ht="14.1" hidden="1" customHeight="1">
      <c r="A45" s="108"/>
      <c r="B45" s="95"/>
      <c r="C45" s="98"/>
      <c r="D45" s="101"/>
      <c r="E45" s="35" t="str">
        <f>IF(ISERROR(VLOOKUP(6,[1]作成!$H$497:$K$551,4,FALSE))," ",VLOOKUP(6,[1]作成!$H$497:$K$551,4,FALSE))</f>
        <v xml:space="preserve"> </v>
      </c>
      <c r="F45" s="27" t="str">
        <f>IF(ISERROR(VLOOKUP(7,[1]作成!$H$497:$K$551,4,FALSE))," ",VLOOKUP(7,[1]作成!$H$497:$K$551,4,FALSE))</f>
        <v xml:space="preserve"> </v>
      </c>
      <c r="G45" s="30"/>
      <c r="H45" s="29"/>
      <c r="I45" s="36"/>
      <c r="J45" s="30"/>
      <c r="K45" s="30"/>
      <c r="L45" s="31"/>
      <c r="M45" s="30"/>
      <c r="N45" s="31"/>
      <c r="O45" s="41"/>
      <c r="P45" s="90" t="str">
        <f>IF([1]人数!I21=0," ",[1]人数!I21)</f>
        <v xml:space="preserve"> </v>
      </c>
      <c r="Q45" s="91"/>
    </row>
    <row r="46" spans="1:17" ht="18" hidden="1" customHeight="1">
      <c r="A46" s="106" t="str">
        <f>IF([1]人数!$F22=0," ",[1]人数!$F22)</f>
        <v xml:space="preserve"> </v>
      </c>
      <c r="B46" s="111" t="s">
        <v>28</v>
      </c>
      <c r="C46" s="96" t="str">
        <f>IF(ISERROR(VLOOKUP(1,[1]作成!$H$552:$K$606,4,FALSE))," ",VLOOKUP(1,[1]作成!$H$552:$K$606,4,FALSE))</f>
        <v xml:space="preserve"> </v>
      </c>
      <c r="D46" s="99" t="str">
        <f>IF(ISERROR(VLOOKUP(2,[1]作成!$H$552:$K$606,4,FALSE))," ",VLOOKUP(2,[1]作成!$H$552:$K$606,4,FALSE))</f>
        <v xml:space="preserve"> </v>
      </c>
      <c r="E46" s="102" t="str">
        <f>IF(ISERROR(VLOOKUP(3,[1]作成!$H$552:$K$606,4,FALSE))," ",VLOOKUP(3,[1]作成!$H$552:$K$606,4,FALSE))</f>
        <v xml:space="preserve"> </v>
      </c>
      <c r="F46" s="109"/>
      <c r="G46" s="16" t="s">
        <v>132</v>
      </c>
      <c r="H46" s="34" t="s">
        <v>133</v>
      </c>
      <c r="I46" s="16" t="s">
        <v>30</v>
      </c>
      <c r="J46" s="16" t="s">
        <v>31</v>
      </c>
      <c r="K46" s="16" t="s">
        <v>134</v>
      </c>
      <c r="L46" s="34" t="s">
        <v>80</v>
      </c>
      <c r="M46" s="25" t="s">
        <v>34</v>
      </c>
      <c r="N46" s="22"/>
      <c r="O46" s="23" t="s">
        <v>58</v>
      </c>
      <c r="P46" s="20" t="str">
        <f>IF([1]計算!U16=0," ",[1]計算!U16)</f>
        <v xml:space="preserve"> </v>
      </c>
      <c r="Q46" s="21" t="s">
        <v>36</v>
      </c>
    </row>
    <row r="47" spans="1:17" ht="18" hidden="1" customHeight="1">
      <c r="A47" s="107"/>
      <c r="B47" s="112"/>
      <c r="C47" s="97"/>
      <c r="D47" s="100"/>
      <c r="E47" s="104" t="str">
        <f>IF(ISERROR(VLOOKUP(4,[1]作成!$H$552:$K$606,4,FALSE))," ",VLOOKUP(4,[1]作成!$H$552:$K$606,4,FALSE))</f>
        <v xml:space="preserve"> </v>
      </c>
      <c r="F47" s="110"/>
      <c r="G47" s="16" t="s">
        <v>38</v>
      </c>
      <c r="H47" s="22"/>
      <c r="I47" s="16" t="s">
        <v>135</v>
      </c>
      <c r="J47" s="16" t="s">
        <v>136</v>
      </c>
      <c r="K47" s="16" t="s">
        <v>41</v>
      </c>
      <c r="L47" s="40"/>
      <c r="M47" s="16" t="s">
        <v>137</v>
      </c>
      <c r="N47" s="22"/>
      <c r="O47" s="23" t="s">
        <v>44</v>
      </c>
      <c r="P47" s="20" t="str">
        <f>IF([1]計算!X16=0," ",[1]計算!X16)</f>
        <v xml:space="preserve"> </v>
      </c>
      <c r="Q47" s="24" t="s">
        <v>138</v>
      </c>
    </row>
    <row r="48" spans="1:17" ht="18" hidden="1" customHeight="1">
      <c r="A48" s="107"/>
      <c r="B48" s="112"/>
      <c r="C48" s="97"/>
      <c r="D48" s="100"/>
      <c r="E48" s="104" t="str">
        <f>IF(ISERROR(VLOOKUP(5,[1]作成!$H$552:$K$606,4,FALSE))," ",VLOOKUP(5,[1]作成!$H$552:$K$606,4,FALSE))</f>
        <v xml:space="preserve"> </v>
      </c>
      <c r="F48" s="110"/>
      <c r="G48" s="16" t="s">
        <v>91</v>
      </c>
      <c r="H48" s="22"/>
      <c r="I48" s="33"/>
      <c r="J48" s="16" t="s">
        <v>76</v>
      </c>
      <c r="K48" s="16" t="s">
        <v>48</v>
      </c>
      <c r="L48" s="40"/>
      <c r="M48" s="16" t="s">
        <v>139</v>
      </c>
      <c r="N48" s="22"/>
      <c r="O48" s="23" t="s">
        <v>63</v>
      </c>
      <c r="P48" s="20" t="str">
        <f>IF([1]計算!Z16=0," ",[1]計算!Z16)</f>
        <v xml:space="preserve"> </v>
      </c>
      <c r="Q48" s="24" t="s">
        <v>45</v>
      </c>
    </row>
    <row r="49" spans="1:17" ht="18" hidden="1" customHeight="1">
      <c r="A49" s="108"/>
      <c r="B49" s="113"/>
      <c r="C49" s="98"/>
      <c r="D49" s="101"/>
      <c r="E49" s="27" t="str">
        <f>IF(ISERROR(VLOOKUP(6,[1]作成!$H$552:$K$606,4,FALSE))," ",VLOOKUP(6,[1]作成!$H$552:$K$606,4,FALSE))</f>
        <v xml:space="preserve"> </v>
      </c>
      <c r="F49" s="27" t="str">
        <f>IF(ISERROR(VLOOKUP(7,[1]作成!$H$552:$K$606,4,FALSE))," ",VLOOKUP(7,[1]作成!$H$552:$K$606,4,FALSE))</f>
        <v xml:space="preserve"> </v>
      </c>
      <c r="G49" s="28" t="s">
        <v>65</v>
      </c>
      <c r="H49" s="29"/>
      <c r="I49" s="36"/>
      <c r="J49" s="30"/>
      <c r="K49" s="28" t="s">
        <v>66</v>
      </c>
      <c r="L49" s="31"/>
      <c r="M49" s="30"/>
      <c r="N49" s="31"/>
      <c r="O49" s="41"/>
      <c r="P49" s="90" t="str">
        <f>IF([1]人数!I22=0," ",[1]人数!I22)</f>
        <v xml:space="preserve"> </v>
      </c>
      <c r="Q49" s="91"/>
    </row>
    <row r="50" spans="1:17" ht="18" hidden="1" customHeight="1">
      <c r="A50" s="106" t="str">
        <f>IF([1]人数!$F23=0," ",[1]人数!$F23)</f>
        <v xml:space="preserve"> </v>
      </c>
      <c r="B50" s="95" t="s">
        <v>54</v>
      </c>
      <c r="C50" s="116" t="str">
        <f>IF(ISERROR(VLOOKUP(1,[1]作成!$H$607:$K$661,4,FALSE))," ",VLOOKUP(1,[1]作成!$H$607:$K$661,4,FALSE))</f>
        <v xml:space="preserve"> </v>
      </c>
      <c r="D50" s="99" t="str">
        <f>IF(ISERROR(VLOOKUP(2,[1]作成!$H$607:$K$661,4,FALSE))," ",VLOOKUP(2,[1]作成!$H$607:$K$661,4,FALSE))</f>
        <v xml:space="preserve"> </v>
      </c>
      <c r="E50" s="102" t="str">
        <f>IF(ISERROR(VLOOKUP(3,[1]作成!$H$607:$K$661,4,FALSE))," ",VLOOKUP(3,[1]作成!$H$607:$K$661,4,FALSE))</f>
        <v xml:space="preserve"> </v>
      </c>
      <c r="F50" s="109"/>
      <c r="G50" s="16" t="s">
        <v>29</v>
      </c>
      <c r="H50" s="22"/>
      <c r="I50" s="16" t="s">
        <v>30</v>
      </c>
      <c r="J50" s="16" t="s">
        <v>31</v>
      </c>
      <c r="K50" s="16" t="s">
        <v>83</v>
      </c>
      <c r="L50" s="34" t="s">
        <v>80</v>
      </c>
      <c r="M50" s="25" t="s">
        <v>140</v>
      </c>
      <c r="N50" s="34" t="s">
        <v>50</v>
      </c>
      <c r="O50" s="23" t="s">
        <v>58</v>
      </c>
      <c r="P50" s="20" t="str">
        <f>IF([1]計算!U17=0," ",[1]計算!U17)</f>
        <v xml:space="preserve"> </v>
      </c>
      <c r="Q50" s="21" t="s">
        <v>59</v>
      </c>
    </row>
    <row r="51" spans="1:17" ht="18" hidden="1" customHeight="1">
      <c r="A51" s="107"/>
      <c r="B51" s="95"/>
      <c r="C51" s="117"/>
      <c r="D51" s="100"/>
      <c r="E51" s="104" t="str">
        <f>IF(ISERROR(VLOOKUP(4,[1]作成!$H$607:$K$661,4,FALSE))," ",VLOOKUP(4,[1]作成!$H$607:$K$661,4,FALSE))</f>
        <v xml:space="preserve"> </v>
      </c>
      <c r="F51" s="110"/>
      <c r="G51" s="16" t="s">
        <v>55</v>
      </c>
      <c r="H51" s="22"/>
      <c r="I51" s="16" t="s">
        <v>101</v>
      </c>
      <c r="J51" s="16" t="s">
        <v>40</v>
      </c>
      <c r="K51" s="16" t="s">
        <v>32</v>
      </c>
      <c r="L51" s="22"/>
      <c r="M51" s="16" t="s">
        <v>79</v>
      </c>
      <c r="N51" s="22"/>
      <c r="O51" s="42"/>
      <c r="P51" s="20" t="str">
        <f>IF([1]計算!X17=0," ",[1]計算!X17)</f>
        <v xml:space="preserve"> </v>
      </c>
      <c r="Q51" s="24" t="s">
        <v>45</v>
      </c>
    </row>
    <row r="52" spans="1:17" ht="18" hidden="1" customHeight="1">
      <c r="A52" s="107"/>
      <c r="B52" s="95"/>
      <c r="C52" s="117"/>
      <c r="D52" s="100"/>
      <c r="E52" s="104" t="str">
        <f>IF(ISERROR(VLOOKUP(5,[1]作成!$H$607:$K$661,4,FALSE))," ",VLOOKUP(5,[1]作成!$H$607:$K$661,4,FALSE))</f>
        <v xml:space="preserve"> </v>
      </c>
      <c r="F52" s="110"/>
      <c r="G52" s="25" t="s">
        <v>141</v>
      </c>
      <c r="H52" s="22"/>
      <c r="I52" s="33"/>
      <c r="J52" s="25"/>
      <c r="K52" s="16" t="s">
        <v>112</v>
      </c>
      <c r="L52" s="40"/>
      <c r="M52" s="16" t="s">
        <v>107</v>
      </c>
      <c r="N52" s="22"/>
      <c r="O52" s="42"/>
      <c r="P52" s="20" t="str">
        <f>IF([1]計算!Z17=0," ",[1]計算!Z17)</f>
        <v xml:space="preserve"> </v>
      </c>
      <c r="Q52" s="24" t="s">
        <v>45</v>
      </c>
    </row>
    <row r="53" spans="1:17" ht="18" hidden="1" customHeight="1">
      <c r="A53" s="108"/>
      <c r="B53" s="95"/>
      <c r="C53" s="118"/>
      <c r="D53" s="101"/>
      <c r="E53" s="35" t="str">
        <f>IF(ISERROR(VLOOKUP(6,[1]作成!$H$607:$K$661,4,FALSE))," ",VLOOKUP(6,[1]作成!$H$607:$K$661,4,FALSE))</f>
        <v xml:space="preserve"> </v>
      </c>
      <c r="F53" s="27" t="str">
        <f>IF(ISERROR(VLOOKUP(7,[1]作成!$H$607:$K$661,4,FALSE))," ",VLOOKUP(7,[1]作成!$H$607:$K$661,4,FALSE))</f>
        <v xml:space="preserve"> </v>
      </c>
      <c r="G53" s="30"/>
      <c r="H53" s="29"/>
      <c r="I53" s="36"/>
      <c r="J53" s="30"/>
      <c r="K53" s="28" t="s">
        <v>48</v>
      </c>
      <c r="L53" s="31"/>
      <c r="M53" s="28" t="s">
        <v>53</v>
      </c>
      <c r="N53" s="31"/>
      <c r="O53" s="41"/>
      <c r="P53" s="90" t="str">
        <f>IF([1]人数!I23=0," ",[1]人数!I23)</f>
        <v xml:space="preserve"> </v>
      </c>
      <c r="Q53" s="91"/>
    </row>
    <row r="54" spans="1:17" ht="18" hidden="1" customHeight="1">
      <c r="A54" s="106" t="str">
        <f>IF([1]人数!$F24=0," ",[1]人数!$F24)</f>
        <v xml:space="preserve"> </v>
      </c>
      <c r="B54" s="95" t="s">
        <v>71</v>
      </c>
      <c r="C54" s="96" t="str">
        <f>IF(ISERROR(VLOOKUP(1,[1]作成!$H$662:$K$716,4,FALSE))," ",VLOOKUP(1,[1]作成!$H$662:$K$716,4,FALSE))</f>
        <v xml:space="preserve"> </v>
      </c>
      <c r="D54" s="99" t="str">
        <f>IF(ISERROR(VLOOKUP(2,[1]作成!$H$662:$K$716,4,FALSE))," ",VLOOKUP(2,[1]作成!$H$662:$K$716,4,FALSE))</f>
        <v xml:space="preserve"> </v>
      </c>
      <c r="E54" s="102" t="str">
        <f>IF(ISERROR(VLOOKUP(3,[1]作成!$H$662:$K$716,4,FALSE))," ",VLOOKUP(3,[1]作成!$H$662:$K$716,4,FALSE))</f>
        <v xml:space="preserve"> </v>
      </c>
      <c r="F54" s="109"/>
      <c r="G54" s="16" t="s">
        <v>55</v>
      </c>
      <c r="H54" s="34" t="s">
        <v>68</v>
      </c>
      <c r="I54" s="16" t="s">
        <v>30</v>
      </c>
      <c r="J54" s="16" t="s">
        <v>31</v>
      </c>
      <c r="K54" s="16" t="s">
        <v>48</v>
      </c>
      <c r="L54" s="34" t="s">
        <v>69</v>
      </c>
      <c r="M54" s="25" t="s">
        <v>34</v>
      </c>
      <c r="N54" s="34" t="s">
        <v>70</v>
      </c>
      <c r="O54" s="23" t="s">
        <v>58</v>
      </c>
      <c r="P54" s="20" t="str">
        <f>IF([1]計算!U18=0," ",[1]計算!U18)</f>
        <v xml:space="preserve"> </v>
      </c>
      <c r="Q54" s="21" t="s">
        <v>59</v>
      </c>
    </row>
    <row r="55" spans="1:17" ht="18" hidden="1" customHeight="1">
      <c r="A55" s="107"/>
      <c r="B55" s="95"/>
      <c r="C55" s="97"/>
      <c r="D55" s="100"/>
      <c r="E55" s="104" t="str">
        <f>IF(ISERROR(VLOOKUP(4,[1]作成!$H$662:$K$716,4,FALSE))," ",VLOOKUP(4,[1]作成!$H$662:$K$716,4,FALSE))</f>
        <v xml:space="preserve"> </v>
      </c>
      <c r="F55" s="110"/>
      <c r="G55" s="16" t="s">
        <v>64</v>
      </c>
      <c r="H55" s="34" t="s">
        <v>56</v>
      </c>
      <c r="I55" s="25" t="s">
        <v>142</v>
      </c>
      <c r="J55" s="16" t="s">
        <v>61</v>
      </c>
      <c r="K55" s="16" t="s">
        <v>66</v>
      </c>
      <c r="L55" s="34" t="s">
        <v>143</v>
      </c>
      <c r="M55" s="16" t="s">
        <v>43</v>
      </c>
      <c r="N55" s="22"/>
      <c r="O55" s="23" t="s">
        <v>63</v>
      </c>
      <c r="P55" s="20" t="str">
        <f>IF([1]計算!X18=0," ",[1]計算!X18)</f>
        <v xml:space="preserve"> </v>
      </c>
      <c r="Q55" s="24" t="s">
        <v>90</v>
      </c>
    </row>
    <row r="56" spans="1:17" ht="18" hidden="1" customHeight="1">
      <c r="A56" s="107"/>
      <c r="B56" s="95"/>
      <c r="C56" s="97"/>
      <c r="D56" s="100"/>
      <c r="E56" s="104" t="str">
        <f>IF(ISERROR(VLOOKUP(5,[1]作成!$H$662:$K$716,4,FALSE))," ",VLOOKUP(5,[1]作成!$H$662:$K$716,4,FALSE))</f>
        <v xml:space="preserve"> </v>
      </c>
      <c r="F56" s="110"/>
      <c r="G56" s="16" t="s">
        <v>29</v>
      </c>
      <c r="H56" s="34" t="s">
        <v>60</v>
      </c>
      <c r="I56" s="25"/>
      <c r="J56" s="25"/>
      <c r="K56" s="16" t="s">
        <v>83</v>
      </c>
      <c r="L56" s="34" t="s">
        <v>52</v>
      </c>
      <c r="M56" s="16" t="s">
        <v>53</v>
      </c>
      <c r="N56" s="22"/>
      <c r="O56" s="42" t="s">
        <v>144</v>
      </c>
      <c r="P56" s="20" t="str">
        <f>IF([1]計算!Z18=0," ",[1]計算!Z18)</f>
        <v xml:space="preserve"> </v>
      </c>
      <c r="Q56" s="24" t="s">
        <v>45</v>
      </c>
    </row>
    <row r="57" spans="1:17" ht="18" hidden="1" customHeight="1">
      <c r="A57" s="108"/>
      <c r="B57" s="95"/>
      <c r="C57" s="98"/>
      <c r="D57" s="101"/>
      <c r="E57" s="35" t="str">
        <f>IF(ISERROR(VLOOKUP(6,[1]作成!$H$662:$K$716,4,FALSE))," ",VLOOKUP(6,[1]作成!$H$662:$K$716,4,FALSE))</f>
        <v xml:space="preserve"> </v>
      </c>
      <c r="F57" s="27" t="str">
        <f>IF(ISERROR(VLOOKUP(7,[1]作成!$H$662:$K$716,4,FALSE))," ",VLOOKUP(7,[1]作成!$H$662:$K$716,4,FALSE))</f>
        <v xml:space="preserve"> </v>
      </c>
      <c r="G57" s="28" t="s">
        <v>145</v>
      </c>
      <c r="H57" s="37" t="s">
        <v>65</v>
      </c>
      <c r="I57" s="30"/>
      <c r="J57" s="30"/>
      <c r="K57" s="28" t="s">
        <v>62</v>
      </c>
      <c r="L57" s="31"/>
      <c r="M57" s="28" t="s">
        <v>79</v>
      </c>
      <c r="N57" s="31"/>
      <c r="O57" s="41"/>
      <c r="P57" s="90" t="str">
        <f>IF([1]人数!I24=0," ",[1]人数!I24)</f>
        <v xml:space="preserve"> </v>
      </c>
      <c r="Q57" s="91"/>
    </row>
    <row r="58" spans="1:17" ht="18" hidden="1" customHeight="1">
      <c r="A58" s="106" t="str">
        <f>IF([1]人数!$F25=0," ",[1]人数!$F25)</f>
        <v xml:space="preserve"> </v>
      </c>
      <c r="B58" s="95" t="s">
        <v>81</v>
      </c>
      <c r="C58" s="96" t="str">
        <f>IF(ISERROR(VLOOKUP(1,[1]作成!$H$717:$K$771,4,FALSE))," ",VLOOKUP(1,[1]作成!$H$717:$K$771,4,FALSE))</f>
        <v xml:space="preserve"> </v>
      </c>
      <c r="D58" s="99" t="str">
        <f>IF(ISERROR(VLOOKUP(2,[1]作成!$H$717:$K$771,4,FALSE))," ",VLOOKUP(2,[1]作成!$H$717:$K$771,4,FALSE))</f>
        <v xml:space="preserve"> </v>
      </c>
      <c r="E58" s="114" t="str">
        <f>IF(ISERROR(VLOOKUP(3,[1]作成!$H$717:$K$771,4,FALSE))," ",VLOOKUP(3,[1]作成!$H$717:$K$771,4,FALSE))</f>
        <v xml:space="preserve"> </v>
      </c>
      <c r="F58" s="115"/>
      <c r="G58" s="16" t="s">
        <v>29</v>
      </c>
      <c r="H58" s="34" t="s">
        <v>146</v>
      </c>
      <c r="I58" s="16" t="s">
        <v>30</v>
      </c>
      <c r="J58" s="16" t="s">
        <v>31</v>
      </c>
      <c r="K58" s="16" t="s">
        <v>48</v>
      </c>
      <c r="L58" s="22"/>
      <c r="M58" s="25" t="s">
        <v>147</v>
      </c>
      <c r="N58" s="34" t="s">
        <v>148</v>
      </c>
      <c r="O58" s="23" t="s">
        <v>58</v>
      </c>
      <c r="P58" s="20" t="str">
        <f>IF([1]計算!U19=0," ",[1]計算!U19)</f>
        <v xml:space="preserve"> </v>
      </c>
      <c r="Q58" s="21" t="s">
        <v>59</v>
      </c>
    </row>
    <row r="59" spans="1:17" ht="18" hidden="1" customHeight="1">
      <c r="A59" s="107"/>
      <c r="B59" s="95"/>
      <c r="C59" s="97"/>
      <c r="D59" s="100"/>
      <c r="E59" s="104" t="str">
        <f>IF(ISERROR(VLOOKUP(4,[1]作成!$H$717:$K$771,4,FALSE))," ",VLOOKUP(4,[1]作成!$H$717:$K$771,4,FALSE))</f>
        <v xml:space="preserve"> </v>
      </c>
      <c r="F59" s="110"/>
      <c r="G59" s="16" t="s">
        <v>68</v>
      </c>
      <c r="H59" s="22"/>
      <c r="I59" s="16" t="s">
        <v>96</v>
      </c>
      <c r="J59" s="16" t="s">
        <v>97</v>
      </c>
      <c r="K59" s="16" t="s">
        <v>32</v>
      </c>
      <c r="L59" s="22"/>
      <c r="M59" s="16" t="s">
        <v>103</v>
      </c>
      <c r="N59" s="34" t="s">
        <v>149</v>
      </c>
      <c r="O59" s="23" t="s">
        <v>35</v>
      </c>
      <c r="P59" s="20" t="str">
        <f>IF([1]計算!X19=0," ",[1]計算!X19)</f>
        <v xml:space="preserve"> </v>
      </c>
      <c r="Q59" s="24" t="s">
        <v>130</v>
      </c>
    </row>
    <row r="60" spans="1:17" ht="18" hidden="1" customHeight="1">
      <c r="A60" s="107"/>
      <c r="B60" s="95"/>
      <c r="C60" s="97"/>
      <c r="D60" s="100"/>
      <c r="E60" s="104" t="str">
        <f>IF(ISERROR(VLOOKUP(5,[1]作成!$H$717:$K$771,4,FALSE))," ",VLOOKUP(5,[1]作成!$H$717:$K$771,4,FALSE))</f>
        <v xml:space="preserve"> </v>
      </c>
      <c r="F60" s="110"/>
      <c r="G60" s="16" t="s">
        <v>150</v>
      </c>
      <c r="H60" s="22"/>
      <c r="I60" s="33"/>
      <c r="J60" s="16" t="s">
        <v>76</v>
      </c>
      <c r="K60" s="16" t="s">
        <v>151</v>
      </c>
      <c r="L60" s="22"/>
      <c r="M60" s="16" t="s">
        <v>43</v>
      </c>
      <c r="N60" s="22"/>
      <c r="O60" s="42"/>
      <c r="P60" s="20" t="str">
        <f>IF([1]計算!Z19=0," ",[1]計算!Z19)</f>
        <v xml:space="preserve"> </v>
      </c>
      <c r="Q60" s="24" t="s">
        <v>130</v>
      </c>
    </row>
    <row r="61" spans="1:17" ht="18" hidden="1" customHeight="1">
      <c r="A61" s="108"/>
      <c r="B61" s="95"/>
      <c r="C61" s="98"/>
      <c r="D61" s="101"/>
      <c r="E61" s="35" t="str">
        <f>IF(ISERROR(VLOOKUP(6,[1]作成!$H$717:$K$771,4,FALSE))," ",VLOOKUP(6,[1]作成!$H$717:$K$771,4,FALSE))</f>
        <v xml:space="preserve"> </v>
      </c>
      <c r="F61" s="27" t="str">
        <f>IF(ISERROR(VLOOKUP(7,[1]作成!$H$717:$K$771,4,FALSE))," ",VLOOKUP(7,[1]作成!$H$717:$K$771,4,FALSE))</f>
        <v xml:space="preserve"> </v>
      </c>
      <c r="G61" s="16" t="s">
        <v>64</v>
      </c>
      <c r="H61" s="22"/>
      <c r="I61" s="33"/>
      <c r="J61" s="25"/>
      <c r="K61" s="16" t="s">
        <v>152</v>
      </c>
      <c r="L61" s="22"/>
      <c r="M61" s="16" t="s">
        <v>53</v>
      </c>
      <c r="N61" s="22"/>
      <c r="O61" s="42"/>
      <c r="P61" s="90" t="str">
        <f>IF([1]人数!I25=0," ",[1]人数!I25)</f>
        <v xml:space="preserve"> </v>
      </c>
      <c r="Q61" s="91"/>
    </row>
    <row r="62" spans="1:17" ht="14.1" hidden="1" customHeight="1">
      <c r="A62" s="106" t="str">
        <f>IF([1]人数!$F26=0," ",[1]人数!$F26)</f>
        <v xml:space="preserve"> </v>
      </c>
      <c r="B62" s="95" t="s">
        <v>93</v>
      </c>
      <c r="C62" s="96" t="str">
        <f>IF(ISERROR(VLOOKUP(1,[1]作成!$H$772:$K$826,4,FALSE))," ",VLOOKUP(1,[1]作成!$H$772:$K$826,4,FALSE))</f>
        <v xml:space="preserve"> </v>
      </c>
      <c r="D62" s="99" t="str">
        <f>IF(ISERROR(VLOOKUP(2,[1]作成!$H$772:$K$826,4,FALSE))," ",VLOOKUP(2,[1]作成!$H$772:$K$826,4,FALSE))</f>
        <v xml:space="preserve"> </v>
      </c>
      <c r="E62" s="102" t="str">
        <f>IF(ISERROR(VLOOKUP(3,[1]作成!$H$772:$K$826,4,FALSE))," ",VLOOKUP(3,[1]作成!$H$772:$K$826,4,FALSE))</f>
        <v xml:space="preserve"> </v>
      </c>
      <c r="F62" s="109"/>
      <c r="G62" s="18"/>
      <c r="H62" s="15"/>
      <c r="I62" s="43"/>
      <c r="J62" s="18"/>
      <c r="K62" s="18"/>
      <c r="L62" s="15"/>
      <c r="M62" s="18"/>
      <c r="N62" s="15"/>
      <c r="O62" s="44"/>
      <c r="P62" s="20" t="str">
        <f>IF([1]計算!U20=0," ",[1]計算!U20)</f>
        <v xml:space="preserve"> </v>
      </c>
      <c r="Q62" s="21" t="s">
        <v>153</v>
      </c>
    </row>
    <row r="63" spans="1:17" ht="14.1" hidden="1" customHeight="1">
      <c r="A63" s="107"/>
      <c r="B63" s="95"/>
      <c r="C63" s="97"/>
      <c r="D63" s="100"/>
      <c r="E63" s="104" t="str">
        <f>IF(ISERROR(VLOOKUP(4,[1]作成!$H$772:$K$826,4,FALSE))," ",VLOOKUP(4,[1]作成!$H$772:$K$826,4,FALSE))</f>
        <v xml:space="preserve"> </v>
      </c>
      <c r="F63" s="110"/>
      <c r="G63" s="25"/>
      <c r="H63" s="22"/>
      <c r="I63" s="33"/>
      <c r="J63" s="25"/>
      <c r="K63" s="25"/>
      <c r="L63" s="22"/>
      <c r="M63" s="25"/>
      <c r="N63" s="22"/>
      <c r="O63" s="42"/>
      <c r="P63" s="20" t="str">
        <f>IF([1]計算!X20=0," ",[1]計算!X20)</f>
        <v xml:space="preserve"> </v>
      </c>
      <c r="Q63" s="24" t="s">
        <v>45</v>
      </c>
    </row>
    <row r="64" spans="1:17" ht="14.1" hidden="1" customHeight="1">
      <c r="A64" s="107"/>
      <c r="B64" s="95"/>
      <c r="C64" s="97"/>
      <c r="D64" s="100"/>
      <c r="E64" s="104" t="str">
        <f>IF(ISERROR(VLOOKUP(5,[1]作成!$H$772:$K$826,4,FALSE))," ",VLOOKUP(5,[1]作成!$H$772:$K$826,4,FALSE))</f>
        <v xml:space="preserve"> </v>
      </c>
      <c r="F64" s="110"/>
      <c r="G64" s="25"/>
      <c r="H64" s="22"/>
      <c r="I64" s="33"/>
      <c r="J64" s="25"/>
      <c r="K64" s="25"/>
      <c r="L64" s="22"/>
      <c r="M64" s="25"/>
      <c r="N64" s="22"/>
      <c r="O64" s="42"/>
      <c r="P64" s="20" t="str">
        <f>IF([1]計算!Z20=0," ",[1]計算!Z20)</f>
        <v xml:space="preserve"> </v>
      </c>
      <c r="Q64" s="24" t="s">
        <v>138</v>
      </c>
    </row>
    <row r="65" spans="1:17" ht="14.1" hidden="1" customHeight="1">
      <c r="A65" s="108"/>
      <c r="B65" s="95"/>
      <c r="C65" s="98"/>
      <c r="D65" s="101"/>
      <c r="E65" s="35" t="str">
        <f>IF(ISERROR(VLOOKUP(6,[1]作成!$H$772:$K$826,4,FALSE))," ",VLOOKUP(6,[1]作成!$H$772:$K$826,4,FALSE))</f>
        <v xml:space="preserve"> </v>
      </c>
      <c r="F65" s="27" t="str">
        <f>IF(ISERROR(VLOOKUP(7,[1]作成!$H$772:$K$826,4,FALSE))," ",VLOOKUP(7,[1]作成!$H$772:$K$826,4,FALSE))</f>
        <v xml:space="preserve"> </v>
      </c>
      <c r="G65" s="30"/>
      <c r="H65" s="29"/>
      <c r="I65" s="36"/>
      <c r="J65" s="30"/>
      <c r="K65" s="30"/>
      <c r="L65" s="31"/>
      <c r="M65" s="30"/>
      <c r="N65" s="29"/>
      <c r="O65" s="41"/>
      <c r="P65" s="90" t="str">
        <f>IF([1]人数!I26=0," ",[1]人数!I26)</f>
        <v xml:space="preserve"> </v>
      </c>
      <c r="Q65" s="91"/>
    </row>
    <row r="66" spans="1:17" ht="18" hidden="1" customHeight="1">
      <c r="A66" s="106" t="str">
        <f>IF([1]人数!$F27=0," ",[1]人数!$F27)</f>
        <v xml:space="preserve"> </v>
      </c>
      <c r="B66" s="111" t="s">
        <v>28</v>
      </c>
      <c r="C66" s="96" t="str">
        <f>IF(ISERROR(VLOOKUP(1,[1]作成!$H$827:$K$881,4,FALSE))," ",VLOOKUP(1,[1]作成!$H$827:$K$881,4,FALSE))</f>
        <v xml:space="preserve"> </v>
      </c>
      <c r="D66" s="99" t="str">
        <f>IF(ISERROR(VLOOKUP(2,[1]作成!$H$827:$K$881,4,FALSE))," ",VLOOKUP(2,[1]作成!$H$827:$K$881,4,FALSE))</f>
        <v xml:space="preserve"> </v>
      </c>
      <c r="E66" s="102" t="str">
        <f>IF(ISERROR(VLOOKUP(3,[1]作成!$H$827:$K$881,4,FALSE))," ",VLOOKUP(3,[1]作成!$H$827:$K$881,4,FALSE))</f>
        <v xml:space="preserve"> </v>
      </c>
      <c r="F66" s="109"/>
      <c r="G66" s="16" t="s">
        <v>82</v>
      </c>
      <c r="H66" s="34" t="s">
        <v>65</v>
      </c>
      <c r="I66" s="16" t="s">
        <v>30</v>
      </c>
      <c r="J66" s="16" t="s">
        <v>31</v>
      </c>
      <c r="K66" s="16" t="s">
        <v>83</v>
      </c>
      <c r="L66" s="34" t="s">
        <v>84</v>
      </c>
      <c r="M66" s="18" t="s">
        <v>34</v>
      </c>
      <c r="N66" s="15"/>
      <c r="O66" s="23" t="s">
        <v>67</v>
      </c>
      <c r="P66" s="20" t="str">
        <f>IF([1]計算!U21=0," ",[1]計算!U21)</f>
        <v xml:space="preserve"> </v>
      </c>
      <c r="Q66" s="21" t="s">
        <v>153</v>
      </c>
    </row>
    <row r="67" spans="1:17" ht="18" hidden="1" customHeight="1">
      <c r="A67" s="107"/>
      <c r="B67" s="112"/>
      <c r="C67" s="97"/>
      <c r="D67" s="100"/>
      <c r="E67" s="104" t="str">
        <f>IF(ISERROR(VLOOKUP(4,[1]作成!$H$827:$K$881,4,FALSE))," ",VLOOKUP(4,[1]作成!$H$827:$K$881,4,FALSE))</f>
        <v xml:space="preserve"> </v>
      </c>
      <c r="F67" s="110"/>
      <c r="G67" s="16" t="s">
        <v>86</v>
      </c>
      <c r="H67" s="22"/>
      <c r="I67" s="25"/>
      <c r="J67" s="16" t="s">
        <v>88</v>
      </c>
      <c r="K67" s="16" t="s">
        <v>52</v>
      </c>
      <c r="L67" s="34" t="s">
        <v>48</v>
      </c>
      <c r="M67" s="16" t="s">
        <v>53</v>
      </c>
      <c r="N67" s="22"/>
      <c r="O67" s="42"/>
      <c r="P67" s="20" t="str">
        <f>IF([1]計算!X21=0," ",[1]計算!X21)</f>
        <v xml:space="preserve"> </v>
      </c>
      <c r="Q67" s="24" t="s">
        <v>117</v>
      </c>
    </row>
    <row r="68" spans="1:17" ht="18" hidden="1" customHeight="1">
      <c r="A68" s="107"/>
      <c r="B68" s="112"/>
      <c r="C68" s="97"/>
      <c r="D68" s="100"/>
      <c r="E68" s="104" t="str">
        <f>IF(ISERROR(VLOOKUP(5,[1]作成!$H$827:$K$881,4,FALSE))," ",VLOOKUP(5,[1]作成!$H$827:$K$881,4,FALSE))</f>
        <v xml:space="preserve"> </v>
      </c>
      <c r="F68" s="110"/>
      <c r="G68" s="16" t="s">
        <v>55</v>
      </c>
      <c r="H68" s="22"/>
      <c r="I68" s="25"/>
      <c r="J68" s="25"/>
      <c r="K68" s="16" t="s">
        <v>89</v>
      </c>
      <c r="L68" s="22"/>
      <c r="M68" s="16" t="s">
        <v>50</v>
      </c>
      <c r="N68" s="22"/>
      <c r="O68" s="42"/>
      <c r="P68" s="20" t="str">
        <f>IF([1]計算!Z21=0," ",[1]計算!Z21)</f>
        <v xml:space="preserve"> </v>
      </c>
      <c r="Q68" s="24" t="s">
        <v>117</v>
      </c>
    </row>
    <row r="69" spans="1:17" ht="18" hidden="1" customHeight="1">
      <c r="A69" s="108"/>
      <c r="B69" s="113"/>
      <c r="C69" s="98"/>
      <c r="D69" s="101"/>
      <c r="E69" s="27" t="str">
        <f>IF(ISERROR(VLOOKUP(6,[1]作成!$H$827:$K$881,4,FALSE))," ",VLOOKUP(6,[1]作成!$H$827:$K$881,4,FALSE))</f>
        <v xml:space="preserve"> </v>
      </c>
      <c r="F69" s="27" t="str">
        <f>IF(ISERROR(VLOOKUP(7,[1]作成!$H$827:$K$881,4,FALSE))," ",VLOOKUP(7,[1]作成!$H$827:$K$881,4,FALSE))</f>
        <v xml:space="preserve"> </v>
      </c>
      <c r="G69" s="28" t="s">
        <v>91</v>
      </c>
      <c r="H69" s="29"/>
      <c r="I69" s="30"/>
      <c r="J69" s="30"/>
      <c r="K69" s="28" t="s">
        <v>69</v>
      </c>
      <c r="L69" s="29"/>
      <c r="M69" s="30"/>
      <c r="N69" s="29"/>
      <c r="O69" s="41"/>
      <c r="P69" s="90" t="str">
        <f>IF([1]人数!I27=0," ",[1]人数!I27)</f>
        <v xml:space="preserve"> </v>
      </c>
      <c r="Q69" s="91"/>
    </row>
    <row r="70" spans="1:17" ht="18" hidden="1" customHeight="1">
      <c r="A70" s="106" t="str">
        <f>IF([1]人数!$F28=0," ",[1]人数!$F28)</f>
        <v xml:space="preserve"> </v>
      </c>
      <c r="B70" s="95" t="s">
        <v>54</v>
      </c>
      <c r="C70" s="96" t="str">
        <f>IF(ISERROR(VLOOKUP(1,[1]作成!$H$882:$K$936,4,FALSE))," ",VLOOKUP(1,[1]作成!$H$882:$K$936,4,FALSE))</f>
        <v xml:space="preserve"> </v>
      </c>
      <c r="D70" s="99" t="str">
        <f>IF(ISERROR(VLOOKUP(2,[1]作成!$H$882:$K$936,4,FALSE))," ",VLOOKUP(2,[1]作成!$H$882:$K$936,4,FALSE))</f>
        <v xml:space="preserve"> </v>
      </c>
      <c r="E70" s="102" t="str">
        <f>IF(ISERROR(VLOOKUP(3,[1]作成!$H$882:$K$936,4,FALSE))," ",VLOOKUP(3,[1]作成!$H$882:$K$936,4,FALSE))</f>
        <v xml:space="preserve"> </v>
      </c>
      <c r="F70" s="109"/>
      <c r="G70" s="16" t="s">
        <v>55</v>
      </c>
      <c r="H70" s="22"/>
      <c r="I70" s="16" t="s">
        <v>30</v>
      </c>
      <c r="J70" s="16" t="s">
        <v>31</v>
      </c>
      <c r="K70" s="16" t="s">
        <v>72</v>
      </c>
      <c r="L70" s="34" t="s">
        <v>73</v>
      </c>
      <c r="M70" s="25" t="s">
        <v>74</v>
      </c>
      <c r="N70" s="22" t="s">
        <v>154</v>
      </c>
      <c r="O70" s="23" t="s">
        <v>58</v>
      </c>
      <c r="P70" s="20" t="str">
        <f>IF([1]計算!U22=0," ",[1]計算!U22)</f>
        <v xml:space="preserve"> </v>
      </c>
      <c r="Q70" s="21" t="s">
        <v>131</v>
      </c>
    </row>
    <row r="71" spans="1:17" ht="18" hidden="1" customHeight="1">
      <c r="A71" s="107"/>
      <c r="B71" s="95"/>
      <c r="C71" s="97"/>
      <c r="D71" s="100"/>
      <c r="E71" s="104" t="str">
        <f>IF(ISERROR(VLOOKUP(4,[1]作成!$H$882:$K$936,4,FALSE))," ",VLOOKUP(4,[1]作成!$H$882:$K$936,4,FALSE))</f>
        <v xml:space="preserve"> </v>
      </c>
      <c r="F71" s="110"/>
      <c r="G71" s="16" t="s">
        <v>155</v>
      </c>
      <c r="H71" s="22"/>
      <c r="I71" s="16" t="s">
        <v>96</v>
      </c>
      <c r="J71" s="16" t="s">
        <v>76</v>
      </c>
      <c r="K71" s="16" t="s">
        <v>32</v>
      </c>
      <c r="L71" s="34" t="s">
        <v>77</v>
      </c>
      <c r="M71" s="16" t="s">
        <v>53</v>
      </c>
      <c r="N71" s="22"/>
      <c r="O71" s="23" t="s">
        <v>156</v>
      </c>
      <c r="P71" s="20" t="str">
        <f>IF([1]計算!X22=0," ",[1]計算!X22)</f>
        <v xml:space="preserve"> </v>
      </c>
      <c r="Q71" s="24" t="s">
        <v>117</v>
      </c>
    </row>
    <row r="72" spans="1:17" ht="18" hidden="1" customHeight="1">
      <c r="A72" s="107"/>
      <c r="B72" s="95"/>
      <c r="C72" s="97"/>
      <c r="D72" s="100"/>
      <c r="E72" s="104" t="str">
        <f>IF(ISERROR(VLOOKUP(5,[1]作成!$H$882:$K$936,4,FALSE))," ",VLOOKUP(5,[1]作成!$H$882:$K$936,4,FALSE))</f>
        <v xml:space="preserve"> </v>
      </c>
      <c r="F72" s="110"/>
      <c r="G72" s="16" t="s">
        <v>29</v>
      </c>
      <c r="H72" s="22"/>
      <c r="I72" s="33"/>
      <c r="J72" s="25"/>
      <c r="K72" s="16" t="s">
        <v>78</v>
      </c>
      <c r="L72" s="34" t="s">
        <v>52</v>
      </c>
      <c r="M72" s="16" t="s">
        <v>79</v>
      </c>
      <c r="N72" s="22"/>
      <c r="O72" s="23" t="s">
        <v>63</v>
      </c>
      <c r="P72" s="20" t="str">
        <f>IF([1]計算!Z22=0," ",[1]計算!Z22)</f>
        <v xml:space="preserve"> </v>
      </c>
      <c r="Q72" s="24" t="s">
        <v>128</v>
      </c>
    </row>
    <row r="73" spans="1:17" ht="18" hidden="1" customHeight="1">
      <c r="A73" s="108"/>
      <c r="B73" s="95"/>
      <c r="C73" s="98"/>
      <c r="D73" s="101"/>
      <c r="E73" s="35" t="str">
        <f>IF(ISERROR(VLOOKUP(6,[1]作成!$H$882:$K$936,4,FALSE))," ",VLOOKUP(6,[1]作成!$H$882:$K$936,4,FALSE))</f>
        <v xml:space="preserve"> </v>
      </c>
      <c r="F73" s="27" t="str">
        <f>IF(ISERROR(VLOOKUP(7,[1]作成!$H$882:$K$936,4,FALSE))," ",VLOOKUP(7,[1]作成!$H$882:$K$936,4,FALSE))</f>
        <v xml:space="preserve"> </v>
      </c>
      <c r="G73" s="30"/>
      <c r="H73" s="29"/>
      <c r="I73" s="36"/>
      <c r="J73" s="30"/>
      <c r="K73" s="28" t="s">
        <v>80</v>
      </c>
      <c r="L73" s="31"/>
      <c r="M73" s="30" t="s">
        <v>157</v>
      </c>
      <c r="N73" s="31"/>
      <c r="O73" s="41"/>
      <c r="P73" s="90" t="str">
        <f>IF([1]人数!I28=0," ",[1]人数!I28)</f>
        <v xml:space="preserve"> </v>
      </c>
      <c r="Q73" s="91"/>
    </row>
    <row r="74" spans="1:17" ht="15.95" hidden="1" customHeight="1">
      <c r="A74" s="92" t="str">
        <f>IF([1]人数!$F29=0," ",[1]人数!$F29)</f>
        <v xml:space="preserve"> </v>
      </c>
      <c r="B74" s="95" t="s">
        <v>71</v>
      </c>
      <c r="C74" s="96" t="str">
        <f>IF(ISERROR(VLOOKUP(1,[1]作成!$H$937:$K$991,4,FALSE))," ",VLOOKUP(1,[1]作成!$H$937:$K$991,4,FALSE))</f>
        <v xml:space="preserve"> </v>
      </c>
      <c r="D74" s="99" t="str">
        <f>IF(ISERROR(VLOOKUP(2,[1]作成!$H$937:$K$991,4,FALSE))," ",VLOOKUP(2,[1]作成!$H$937:$K$991,4,FALSE))</f>
        <v xml:space="preserve"> </v>
      </c>
      <c r="E74" s="102" t="str">
        <f>IF(ISERROR(VLOOKUP(3,[1]作成!$H$937:$K$991,4,FALSE))," ",VLOOKUP(3,[1]作成!$H$937:$K$991,4,FALSE))</f>
        <v xml:space="preserve"> </v>
      </c>
      <c r="F74" s="103"/>
      <c r="G74" s="18"/>
      <c r="H74" s="45"/>
      <c r="I74" s="45"/>
      <c r="J74" s="18"/>
      <c r="K74" s="18"/>
      <c r="L74" s="45"/>
      <c r="M74" s="18"/>
      <c r="N74" s="45"/>
      <c r="O74" s="45"/>
      <c r="P74" s="20" t="str">
        <f>IF([1]計算!U23=0," ",[1]計算!U23)</f>
        <v xml:space="preserve"> </v>
      </c>
      <c r="Q74" s="21" t="s">
        <v>158</v>
      </c>
    </row>
    <row r="75" spans="1:17" ht="15.95" hidden="1" customHeight="1">
      <c r="A75" s="93"/>
      <c r="B75" s="95"/>
      <c r="C75" s="97"/>
      <c r="D75" s="100"/>
      <c r="E75" s="104" t="str">
        <f>IF(ISERROR(VLOOKUP(4,[1]作成!$H$937:$K$991,4,FALSE))," ",VLOOKUP(4,[1]作成!$H$937:$K$991,4,FALSE))</f>
        <v xml:space="preserve"> </v>
      </c>
      <c r="F75" s="105"/>
      <c r="G75" s="25"/>
      <c r="H75" s="46"/>
      <c r="I75" s="46"/>
      <c r="J75" s="25"/>
      <c r="K75" s="25"/>
      <c r="L75" s="46"/>
      <c r="M75" s="25"/>
      <c r="N75" s="46"/>
      <c r="O75" s="46"/>
      <c r="P75" s="20" t="str">
        <f>IF([1]計算!X23=0," ",[1]計算!X23)</f>
        <v xml:space="preserve"> </v>
      </c>
      <c r="Q75" s="24" t="s">
        <v>90</v>
      </c>
    </row>
    <row r="76" spans="1:17" ht="15.95" hidden="1" customHeight="1">
      <c r="A76" s="93"/>
      <c r="B76" s="95"/>
      <c r="C76" s="97"/>
      <c r="D76" s="100"/>
      <c r="E76" s="104" t="str">
        <f>IF(ISERROR(VLOOKUP(5,[1]作成!$H$937:$K$991,4,FALSE))," ",VLOOKUP(5,[1]作成!$H$937:$K$991,4,FALSE))</f>
        <v xml:space="preserve"> </v>
      </c>
      <c r="F76" s="105"/>
      <c r="G76" s="25"/>
      <c r="H76" s="46"/>
      <c r="I76" s="46"/>
      <c r="J76" s="25"/>
      <c r="K76" s="25"/>
      <c r="L76" s="46"/>
      <c r="M76" s="25"/>
      <c r="N76" s="46"/>
      <c r="O76" s="46"/>
      <c r="P76" s="20" t="str">
        <f>IF([1]計算!Z23=0," ",[1]計算!Z23)</f>
        <v xml:space="preserve"> </v>
      </c>
      <c r="Q76" s="24" t="s">
        <v>90</v>
      </c>
    </row>
    <row r="77" spans="1:17" ht="15.95" hidden="1" customHeight="1">
      <c r="A77" s="94"/>
      <c r="B77" s="95"/>
      <c r="C77" s="98"/>
      <c r="D77" s="101"/>
      <c r="E77" s="35" t="str">
        <f>IF(ISERROR(VLOOKUP(6,[1]作成!$H$937:$K$991,4,FALSE))," ",VLOOKUP(6,[1]作成!$H$937:$K$991,4,FALSE))</f>
        <v xml:space="preserve"> </v>
      </c>
      <c r="F77" s="47" t="str">
        <f>IF(ISERROR(VLOOKUP(7,[1]作成!$H$937:$K$991,4,FALSE))," ",VLOOKUP(7,[1]作成!$H$937:$K$991,4,FALSE))</f>
        <v xml:space="preserve"> </v>
      </c>
      <c r="G77" s="30"/>
      <c r="H77" s="48"/>
      <c r="I77" s="48"/>
      <c r="J77" s="30"/>
      <c r="K77" s="30"/>
      <c r="L77" s="48"/>
      <c r="M77" s="30"/>
      <c r="N77" s="48"/>
      <c r="O77" s="48"/>
      <c r="P77" s="90" t="str">
        <f>IF([1]人数!I29=0," ",[1]人数!I29)</f>
        <v xml:space="preserve"> </v>
      </c>
      <c r="Q77" s="91"/>
    </row>
    <row r="78" spans="1:17" ht="15.95" hidden="1" customHeight="1">
      <c r="A78" s="92" t="str">
        <f>IF([1]人数!$F30=0," ",[1]人数!$F30)</f>
        <v xml:space="preserve"> </v>
      </c>
      <c r="B78" s="95" t="s">
        <v>81</v>
      </c>
      <c r="C78" s="96" t="str">
        <f>IF(ISERROR(VLOOKUP(1,[1]作成!$H$992:$K$1046,4,FALSE))," ",VLOOKUP(1,[1]作成!$H$992:$K$1046,4,FALSE))</f>
        <v xml:space="preserve"> </v>
      </c>
      <c r="D78" s="99" t="str">
        <f>IF(ISERROR(VLOOKUP(2,[1]作成!$H$992:$K$1046,4,FALSE))," ",VLOOKUP(2,[1]作成!$H$992:$K$1046,4,FALSE))</f>
        <v xml:space="preserve"> </v>
      </c>
      <c r="E78" s="102" t="str">
        <f>IF(ISERROR(VLOOKUP(3,[1]作成!$H$992:$K$1046,4,FALSE))," ",VLOOKUP(3,[1]作成!$H$992:$K$1046,4,FALSE))</f>
        <v xml:space="preserve"> </v>
      </c>
      <c r="F78" s="103"/>
      <c r="G78" s="18"/>
      <c r="H78" s="45"/>
      <c r="I78" s="45"/>
      <c r="J78" s="18"/>
      <c r="K78" s="18"/>
      <c r="L78" s="45"/>
      <c r="M78" s="18"/>
      <c r="N78" s="45"/>
      <c r="O78" s="45"/>
      <c r="P78" s="20" t="str">
        <f>IF([1]計算!U24=0," ",[1]計算!U24)</f>
        <v xml:space="preserve"> </v>
      </c>
      <c r="Q78" s="21" t="s">
        <v>159</v>
      </c>
    </row>
    <row r="79" spans="1:17" ht="15.95" hidden="1" customHeight="1">
      <c r="A79" s="93"/>
      <c r="B79" s="95"/>
      <c r="C79" s="97"/>
      <c r="D79" s="100"/>
      <c r="E79" s="104" t="str">
        <f>IF(ISERROR(VLOOKUP(4,[1]作成!$H$992:$K$1046,4,FALSE))," ",VLOOKUP(4,[1]作成!$H$992:$K$1046,4,FALSE))</f>
        <v xml:space="preserve"> </v>
      </c>
      <c r="F79" s="105"/>
      <c r="G79" s="25"/>
      <c r="H79" s="46"/>
      <c r="I79" s="46"/>
      <c r="J79" s="25"/>
      <c r="K79" s="25"/>
      <c r="L79" s="46"/>
      <c r="M79" s="25"/>
      <c r="N79" s="46"/>
      <c r="O79" s="46"/>
      <c r="P79" s="20" t="str">
        <f>IF([1]計算!X24=0," ",[1]計算!X24)</f>
        <v xml:space="preserve"> </v>
      </c>
      <c r="Q79" s="24" t="s">
        <v>128</v>
      </c>
    </row>
    <row r="80" spans="1:17" ht="15.95" hidden="1" customHeight="1">
      <c r="A80" s="93"/>
      <c r="B80" s="95"/>
      <c r="C80" s="97"/>
      <c r="D80" s="100"/>
      <c r="E80" s="104" t="str">
        <f>IF(ISERROR(VLOOKUP(5,[1]作成!$H$992:$K$1046,4,FALSE))," ",VLOOKUP(5,[1]作成!$H$992:$K$1046,4,FALSE))</f>
        <v xml:space="preserve"> </v>
      </c>
      <c r="F80" s="105"/>
      <c r="G80" s="25"/>
      <c r="H80" s="46"/>
      <c r="I80" s="46"/>
      <c r="J80" s="25"/>
      <c r="K80" s="25"/>
      <c r="L80" s="46"/>
      <c r="M80" s="25"/>
      <c r="N80" s="46"/>
      <c r="O80" s="46"/>
      <c r="P80" s="20" t="str">
        <f>IF([1]計算!Z24=0," ",[1]計算!Z24)</f>
        <v xml:space="preserve"> </v>
      </c>
      <c r="Q80" s="24" t="s">
        <v>90</v>
      </c>
    </row>
    <row r="81" spans="1:17" ht="15.95" hidden="1" customHeight="1">
      <c r="A81" s="94"/>
      <c r="B81" s="95"/>
      <c r="C81" s="98"/>
      <c r="D81" s="101"/>
      <c r="E81" s="35" t="str">
        <f>IF(ISERROR(VLOOKUP(6,[1]作成!$H$992:$K$1046,4,FALSE))," ",VLOOKUP(6,[1]作成!$H$992:$K$1046,4,FALSE))</f>
        <v xml:space="preserve"> </v>
      </c>
      <c r="F81" s="47" t="str">
        <f>IF(ISERROR(VLOOKUP(7,[1]作成!$H$992:$K$1046,4,FALSE))," ",VLOOKUP(7,[1]作成!$H$992:$K$1046,4,FALSE))</f>
        <v xml:space="preserve"> </v>
      </c>
      <c r="G81" s="30"/>
      <c r="H81" s="48"/>
      <c r="I81" s="48"/>
      <c r="J81" s="30"/>
      <c r="K81" s="30"/>
      <c r="L81" s="48"/>
      <c r="M81" s="30"/>
      <c r="N81" s="48"/>
      <c r="O81" s="48"/>
      <c r="P81" s="90" t="str">
        <f>IF([1]人数!I30=0," ",[1]人数!I30)</f>
        <v xml:space="preserve"> </v>
      </c>
      <c r="Q81" s="91"/>
    </row>
    <row r="82" spans="1:17" ht="15.95" hidden="1" customHeight="1">
      <c r="A82" s="71" t="str">
        <f>IF([1]人数!$F31=0," ",[1]人数!$F31)</f>
        <v xml:space="preserve"> </v>
      </c>
      <c r="B82" s="89" t="s">
        <v>93</v>
      </c>
      <c r="C82" s="77" t="str">
        <f>IF(ISERROR(VLOOKUP(1,[1]作成!$H$1047:$K$1101,4,FALSE))," ",VLOOKUP(1,[1]作成!$H$1047:$K$1101,4,FALSE))</f>
        <v xml:space="preserve"> </v>
      </c>
      <c r="D82" s="80" t="str">
        <f>IF(ISERROR(VLOOKUP(2,[1]作成!$H$1047:$K$1101,4,FALSE))," ",VLOOKUP(2,[1]作成!$H$1047:$K$1101,4,FALSE))</f>
        <v xml:space="preserve"> </v>
      </c>
      <c r="E82" s="83" t="str">
        <f>IF(ISERROR(VLOOKUP(3,[1]作成!$H$1047:$K$1101,4,FALSE))," ",VLOOKUP(3,[1]作成!$H$1047:$K$1101,4,FALSE))</f>
        <v xml:space="preserve"> </v>
      </c>
      <c r="F82" s="84"/>
      <c r="G82" s="49"/>
      <c r="H82" s="50"/>
      <c r="I82" s="50"/>
      <c r="J82" s="49"/>
      <c r="K82" s="49"/>
      <c r="L82" s="50"/>
      <c r="M82" s="49"/>
      <c r="N82" s="50"/>
      <c r="O82" s="50"/>
      <c r="P82" s="51" t="str">
        <f>IF([1]計算!U25=0," ",[1]計算!U25)</f>
        <v xml:space="preserve"> </v>
      </c>
      <c r="Q82" s="52" t="s">
        <v>159</v>
      </c>
    </row>
    <row r="83" spans="1:17" ht="15.95" hidden="1" customHeight="1">
      <c r="A83" s="72"/>
      <c r="B83" s="89"/>
      <c r="C83" s="78"/>
      <c r="D83" s="81"/>
      <c r="E83" s="85" t="str">
        <f>IF(ISERROR(VLOOKUP(4,[1]作成!$H$1047:$K$1101,4,FALSE))," ",VLOOKUP(4,[1]作成!$H$1047:$K$1101,4,FALSE))</f>
        <v xml:space="preserve"> </v>
      </c>
      <c r="F83" s="86"/>
      <c r="G83" s="53"/>
      <c r="H83" s="54"/>
      <c r="I83" s="54"/>
      <c r="J83" s="53"/>
      <c r="K83" s="53"/>
      <c r="L83" s="54"/>
      <c r="M83" s="53"/>
      <c r="N83" s="54"/>
      <c r="O83" s="54"/>
      <c r="P83" s="51" t="str">
        <f>IF([1]計算!X25=0," ",[1]計算!X25)</f>
        <v xml:space="preserve"> </v>
      </c>
      <c r="Q83" s="55" t="s">
        <v>130</v>
      </c>
    </row>
    <row r="84" spans="1:17" ht="15.95" hidden="1" customHeight="1">
      <c r="A84" s="72"/>
      <c r="B84" s="89"/>
      <c r="C84" s="78"/>
      <c r="D84" s="81"/>
      <c r="E84" s="85" t="str">
        <f>IF(ISERROR(VLOOKUP(5,[1]作成!$H$1047:$K$1101,4,FALSE))," ",VLOOKUP(5,[1]作成!$H$1047:$K$1101,4,FALSE))</f>
        <v xml:space="preserve"> </v>
      </c>
      <c r="F84" s="86"/>
      <c r="G84" s="53"/>
      <c r="H84" s="54"/>
      <c r="I84" s="54"/>
      <c r="J84" s="53"/>
      <c r="K84" s="53"/>
      <c r="L84" s="54"/>
      <c r="M84" s="53"/>
      <c r="N84" s="54"/>
      <c r="O84" s="54"/>
      <c r="P84" s="51" t="str">
        <f>IF([1]計算!Z25=0," ",[1]計算!Z25)</f>
        <v xml:space="preserve"> </v>
      </c>
      <c r="Q84" s="55" t="s">
        <v>138</v>
      </c>
    </row>
    <row r="85" spans="1:17" ht="15.95" hidden="1" customHeight="1">
      <c r="A85" s="73"/>
      <c r="B85" s="89"/>
      <c r="C85" s="79"/>
      <c r="D85" s="82"/>
      <c r="E85" s="56" t="str">
        <f>IF(ISERROR(VLOOKUP(6,[1]作成!$H$1047:$K$1101,4,FALSE))," ",VLOOKUP(6,[1]作成!$H$1047:$K$1101,4,FALSE))</f>
        <v xml:space="preserve"> </v>
      </c>
      <c r="F85" s="57" t="str">
        <f>IF(ISERROR(VLOOKUP(7,[1]作成!$H$1047:$K$1101,4,FALSE))," ",VLOOKUP(7,[1]作成!$H$1047:$K$1101,4,FALSE))</f>
        <v xml:space="preserve"> </v>
      </c>
      <c r="G85" s="58"/>
      <c r="H85" s="59"/>
      <c r="I85" s="59"/>
      <c r="J85" s="58"/>
      <c r="K85" s="58"/>
      <c r="L85" s="59"/>
      <c r="M85" s="58"/>
      <c r="N85" s="59"/>
      <c r="O85" s="59"/>
      <c r="P85" s="87" t="str">
        <f>IF([1]人数!I31=0," ",[1]人数!I31)</f>
        <v xml:space="preserve"> </v>
      </c>
      <c r="Q85" s="88"/>
    </row>
    <row r="86" spans="1:17" ht="15.95" hidden="1" customHeight="1">
      <c r="A86" s="71" t="str">
        <f>IF([1]人数!$F32=0," ",[1]人数!$F32)</f>
        <v xml:space="preserve"> </v>
      </c>
      <c r="B86" s="74" t="s">
        <v>28</v>
      </c>
      <c r="C86" s="77" t="str">
        <f>IF(ISERROR(VLOOKUP(1,[1]作成!$H$1102:$K$1156,4,FALSE))," ",VLOOKUP(1,[1]作成!$H$1102:$K$1156,4,FALSE))</f>
        <v xml:space="preserve"> </v>
      </c>
      <c r="D86" s="80" t="str">
        <f>IF(ISERROR(VLOOKUP(2,[1]作成!$H$1102:$K$1156,4,FALSE))," ",VLOOKUP(2,[1]作成!$H$1102:$K$1156,4,FALSE))</f>
        <v xml:space="preserve"> </v>
      </c>
      <c r="E86" s="83" t="str">
        <f>IF(ISERROR(VLOOKUP(3,[1]作成!$H$1102:$K$1156,4,FALSE))," ",VLOOKUP(3,[1]作成!$H$1102:$K$1156,4,FALSE))</f>
        <v xml:space="preserve"> </v>
      </c>
      <c r="F86" s="84"/>
      <c r="G86" s="49"/>
      <c r="H86" s="50"/>
      <c r="I86" s="50"/>
      <c r="J86" s="49"/>
      <c r="K86" s="49"/>
      <c r="L86" s="50"/>
      <c r="M86" s="49"/>
      <c r="N86" s="50"/>
      <c r="O86" s="50"/>
      <c r="P86" s="51" t="str">
        <f>IF([1]計算!U26=0," ",[1]計算!U26)</f>
        <v xml:space="preserve"> </v>
      </c>
      <c r="Q86" s="52" t="s">
        <v>36</v>
      </c>
    </row>
    <row r="87" spans="1:17" ht="15.95" hidden="1" customHeight="1">
      <c r="A87" s="72"/>
      <c r="B87" s="75"/>
      <c r="C87" s="78"/>
      <c r="D87" s="81"/>
      <c r="E87" s="85" t="str">
        <f>IF(ISERROR(VLOOKUP(4,[1]作成!$H$1102:$K$1156,4,FALSE))," ",VLOOKUP(4,[1]作成!$H$1102:$K$1156,4,FALSE))</f>
        <v xml:space="preserve"> </v>
      </c>
      <c r="F87" s="86"/>
      <c r="G87" s="53"/>
      <c r="H87" s="54"/>
      <c r="I87" s="54"/>
      <c r="J87" s="53"/>
      <c r="K87" s="53"/>
      <c r="L87" s="54"/>
      <c r="M87" s="53"/>
      <c r="N87" s="54"/>
      <c r="O87" s="54"/>
      <c r="P87" s="51" t="str">
        <f>IF([1]計算!X26=0," ",[1]計算!X26)</f>
        <v xml:space="preserve"> </v>
      </c>
      <c r="Q87" s="55" t="s">
        <v>117</v>
      </c>
    </row>
    <row r="88" spans="1:17" ht="15.95" hidden="1" customHeight="1">
      <c r="A88" s="72"/>
      <c r="B88" s="75"/>
      <c r="C88" s="78"/>
      <c r="D88" s="81"/>
      <c r="E88" s="85" t="str">
        <f>IF(ISERROR(VLOOKUP(5,[1]作成!$H$1102:$K$1156,4,FALSE))," ",VLOOKUP(5,[1]作成!$H$1102:$K$1156,4,FALSE))</f>
        <v xml:space="preserve"> </v>
      </c>
      <c r="F88" s="86"/>
      <c r="G88" s="53"/>
      <c r="H88" s="54"/>
      <c r="I88" s="54"/>
      <c r="J88" s="53"/>
      <c r="K88" s="53"/>
      <c r="L88" s="54"/>
      <c r="M88" s="53"/>
      <c r="N88" s="54"/>
      <c r="O88" s="54"/>
      <c r="P88" s="51" t="str">
        <f>IF([1]計算!Z26=0," ",[1]計算!Z26)</f>
        <v xml:space="preserve"> </v>
      </c>
      <c r="Q88" s="55" t="s">
        <v>138</v>
      </c>
    </row>
    <row r="89" spans="1:17" ht="15.95" hidden="1" customHeight="1">
      <c r="A89" s="73"/>
      <c r="B89" s="76"/>
      <c r="C89" s="79"/>
      <c r="D89" s="82"/>
      <c r="E89" s="60" t="str">
        <f>IF(ISERROR(VLOOKUP(6,[1]作成!$H$1102:$K$1156,4,FALSE))," ",VLOOKUP(6,[1]作成!$H$1102:$K$1156,4,FALSE))</f>
        <v xml:space="preserve"> </v>
      </c>
      <c r="F89" s="60" t="str">
        <f>IF(ISERROR(VLOOKUP(7,[1]作成!$H$1102:$K$1156,4,FALSE))," ",VLOOKUP(7,[1]作成!$H$1102:$K$1156,4,FALSE))</f>
        <v xml:space="preserve"> </v>
      </c>
      <c r="G89" s="58"/>
      <c r="H89" s="59"/>
      <c r="I89" s="59"/>
      <c r="J89" s="58"/>
      <c r="K89" s="58"/>
      <c r="L89" s="59"/>
      <c r="M89" s="58"/>
      <c r="N89" s="59"/>
      <c r="O89" s="59"/>
      <c r="P89" s="87" t="str">
        <f>IF([1]人数!I32=0," ",[1]人数!I32)</f>
        <v xml:space="preserve"> </v>
      </c>
      <c r="Q89" s="88"/>
    </row>
    <row r="90" spans="1:17" ht="15.95" hidden="1" customHeight="1">
      <c r="A90" s="71" t="str">
        <f>IF([1]人数!$F33=0," ",[1]人数!$F33)</f>
        <v xml:space="preserve"> </v>
      </c>
      <c r="B90" s="89" t="s">
        <v>54</v>
      </c>
      <c r="C90" s="77" t="str">
        <f>IF(ISERROR(VLOOKUP(1,[1]作成!$H$1157:$K$1211,4,FALSE))," ",VLOOKUP(1,[1]作成!$H$1157:$K$1211,4,FALSE))</f>
        <v xml:space="preserve"> </v>
      </c>
      <c r="D90" s="80" t="str">
        <f>IF(ISERROR(VLOOKUP(2,[1]作成!$H$1157:$K$1211,4,FALSE))," ",VLOOKUP(2,[1]作成!$H$1157:$K$1211,4,FALSE))</f>
        <v xml:space="preserve"> </v>
      </c>
      <c r="E90" s="83" t="str">
        <f>IF(ISERROR(VLOOKUP(3,[1]作成!$H$1157:$K$1211,4,FALSE))," ",VLOOKUP(3,[1]作成!$H$1157:$K$1211,4,FALSE))</f>
        <v xml:space="preserve"> </v>
      </c>
      <c r="F90" s="84"/>
      <c r="G90" s="49"/>
      <c r="H90" s="50"/>
      <c r="I90" s="50"/>
      <c r="J90" s="49"/>
      <c r="K90" s="49"/>
      <c r="L90" s="50"/>
      <c r="M90" s="49"/>
      <c r="N90" s="50"/>
      <c r="O90" s="50"/>
      <c r="P90" s="51" t="str">
        <f>IF([1]計算!U27=0," ",[1]計算!U27)</f>
        <v xml:space="preserve"> </v>
      </c>
      <c r="Q90" s="52" t="s">
        <v>153</v>
      </c>
    </row>
    <row r="91" spans="1:17" ht="15.95" hidden="1" customHeight="1">
      <c r="A91" s="72"/>
      <c r="B91" s="89"/>
      <c r="C91" s="78"/>
      <c r="D91" s="81"/>
      <c r="E91" s="85" t="str">
        <f>IF(ISERROR(VLOOKUP(4,[1]作成!$H$1157:$K$1211,4,FALSE))," ",VLOOKUP(4,[1]作成!$H$1157:$K$1211,4,FALSE))</f>
        <v xml:space="preserve"> </v>
      </c>
      <c r="F91" s="86"/>
      <c r="G91" s="53"/>
      <c r="H91" s="54"/>
      <c r="I91" s="54"/>
      <c r="J91" s="53"/>
      <c r="K91" s="53"/>
      <c r="L91" s="54"/>
      <c r="M91" s="53"/>
      <c r="N91" s="54"/>
      <c r="O91" s="54"/>
      <c r="P91" s="51" t="str">
        <f>IF([1]計算!X27=0," ",[1]計算!X27)</f>
        <v xml:space="preserve"> </v>
      </c>
      <c r="Q91" s="55" t="s">
        <v>130</v>
      </c>
    </row>
    <row r="92" spans="1:17" ht="15.95" hidden="1" customHeight="1">
      <c r="A92" s="72"/>
      <c r="B92" s="89"/>
      <c r="C92" s="78"/>
      <c r="D92" s="81"/>
      <c r="E92" s="85" t="str">
        <f>IF(ISERROR(VLOOKUP(5,[1]作成!$H$1157:$K$1211,4,FALSE))," ",VLOOKUP(5,[1]作成!$H$1157:$K$1211,4,FALSE))</f>
        <v xml:space="preserve"> </v>
      </c>
      <c r="F92" s="86"/>
      <c r="G92" s="53"/>
      <c r="H92" s="54"/>
      <c r="I92" s="54"/>
      <c r="J92" s="53"/>
      <c r="K92" s="53"/>
      <c r="L92" s="54"/>
      <c r="M92" s="53"/>
      <c r="N92" s="54"/>
      <c r="O92" s="54"/>
      <c r="P92" s="51" t="str">
        <f>IF([1]計算!Z27=0," ",[1]計算!Z27)</f>
        <v xml:space="preserve"> </v>
      </c>
      <c r="Q92" s="55" t="s">
        <v>138</v>
      </c>
    </row>
    <row r="93" spans="1:17" ht="15.95" hidden="1" customHeight="1">
      <c r="A93" s="73"/>
      <c r="B93" s="89"/>
      <c r="C93" s="79"/>
      <c r="D93" s="82"/>
      <c r="E93" s="56" t="str">
        <f>IF(ISERROR(VLOOKUP(6,[1]作成!$H$1157:$K$1211,4,FALSE))," ",VLOOKUP(6,[1]作成!$H$1157:$K$1211,4,FALSE))</f>
        <v xml:space="preserve"> </v>
      </c>
      <c r="F93" s="57" t="str">
        <f>IF(ISERROR(VLOOKUP(7,[1]作成!$H$1157:$K$1211,4,FALSE))," ",VLOOKUP(7,[1]作成!$H$1157:$K$1211,4,FALSE))</f>
        <v xml:space="preserve"> </v>
      </c>
      <c r="G93" s="58"/>
      <c r="H93" s="59"/>
      <c r="I93" s="59"/>
      <c r="J93" s="58"/>
      <c r="K93" s="58"/>
      <c r="L93" s="59"/>
      <c r="M93" s="58"/>
      <c r="N93" s="59"/>
      <c r="O93" s="59"/>
      <c r="P93" s="70" t="str">
        <f>IF([1]人数!I33=0," ",[1]人数!I33)</f>
        <v xml:space="preserve"> </v>
      </c>
      <c r="Q93" s="70"/>
    </row>
    <row r="94" spans="1:17" ht="15.95" hidden="1" customHeight="1">
      <c r="A94" s="71" t="str">
        <f>IF([1]人数!$F34=0," ",[1]人数!$F34)</f>
        <v xml:space="preserve"> </v>
      </c>
      <c r="B94" s="89" t="s">
        <v>71</v>
      </c>
      <c r="C94" s="77" t="str">
        <f>IF(ISERROR(VLOOKUP(1,[1]作成!$H$1212:$K$1266,4,FALSE))," ",VLOOKUP(1,[1]作成!$H$1212:$K$1266,4,FALSE))</f>
        <v xml:space="preserve"> </v>
      </c>
      <c r="D94" s="80" t="str">
        <f>IF(ISERROR(VLOOKUP(2,[1]作成!$H$1212:$K$1266,4,FALSE))," ",VLOOKUP(2,[1]作成!$H$1212:$K$1266,4,FALSE))</f>
        <v xml:space="preserve"> </v>
      </c>
      <c r="E94" s="83" t="str">
        <f>IF(ISERROR(VLOOKUP(3,[1]作成!$H$1212:$K$1266,4,FALSE))," ",VLOOKUP(3,[1]作成!$H$1212:$K$1266,4,FALSE))</f>
        <v xml:space="preserve"> </v>
      </c>
      <c r="F94" s="84"/>
      <c r="G94" s="49"/>
      <c r="H94" s="50"/>
      <c r="I94" s="50"/>
      <c r="J94" s="49"/>
      <c r="K94" s="49"/>
      <c r="L94" s="50"/>
      <c r="M94" s="49"/>
      <c r="N94" s="50"/>
      <c r="O94" s="50"/>
      <c r="P94" s="51" t="str">
        <f>IF([1]計算!U28=0," ",[1]計算!U28)</f>
        <v xml:space="preserve"> </v>
      </c>
      <c r="Q94" s="52" t="s">
        <v>153</v>
      </c>
    </row>
    <row r="95" spans="1:17" ht="15.95" hidden="1" customHeight="1">
      <c r="A95" s="72"/>
      <c r="B95" s="89"/>
      <c r="C95" s="78"/>
      <c r="D95" s="81"/>
      <c r="E95" s="85" t="str">
        <f>IF(ISERROR(VLOOKUP(4,[1]作成!$H$1212:$K$1266,4,FALSE))," ",VLOOKUP(4,[1]作成!$H$1212:$K$1266,4,FALSE))</f>
        <v xml:space="preserve"> </v>
      </c>
      <c r="F95" s="86"/>
      <c r="G95" s="53"/>
      <c r="H95" s="54"/>
      <c r="I95" s="54"/>
      <c r="J95" s="53"/>
      <c r="K95" s="53"/>
      <c r="L95" s="54"/>
      <c r="M95" s="53"/>
      <c r="N95" s="54"/>
      <c r="O95" s="54"/>
      <c r="P95" s="51" t="str">
        <f>IF([1]計算!X28=0," ",[1]計算!X28)</f>
        <v xml:space="preserve"> </v>
      </c>
      <c r="Q95" s="55" t="s">
        <v>90</v>
      </c>
    </row>
    <row r="96" spans="1:17" ht="15.95" hidden="1" customHeight="1">
      <c r="A96" s="72"/>
      <c r="B96" s="89"/>
      <c r="C96" s="78"/>
      <c r="D96" s="81"/>
      <c r="E96" s="85" t="str">
        <f>IF(ISERROR(VLOOKUP(5,[1]作成!$H$1212:$K$1266,4,FALSE))," ",VLOOKUP(5,[1]作成!$H$1212:$K$1266,4,FALSE))</f>
        <v xml:space="preserve"> </v>
      </c>
      <c r="F96" s="86"/>
      <c r="G96" s="53"/>
      <c r="H96" s="54"/>
      <c r="I96" s="54"/>
      <c r="J96" s="53"/>
      <c r="K96" s="53"/>
      <c r="L96" s="54"/>
      <c r="M96" s="53"/>
      <c r="N96" s="54"/>
      <c r="O96" s="54"/>
      <c r="P96" s="51" t="str">
        <f>IF([1]計算!Z28=0," ",[1]計算!Z28)</f>
        <v xml:space="preserve"> </v>
      </c>
      <c r="Q96" s="55" t="s">
        <v>138</v>
      </c>
    </row>
    <row r="97" spans="1:18" ht="15.95" hidden="1" customHeight="1">
      <c r="A97" s="73"/>
      <c r="B97" s="89"/>
      <c r="C97" s="79"/>
      <c r="D97" s="82"/>
      <c r="E97" s="56" t="str">
        <f>IF(ISERROR(VLOOKUP(6,[1]作成!$H$1212:$K$1266,4,FALSE))," ",VLOOKUP(6,[1]作成!$H$1212:$K$1266,4,FALSE))</f>
        <v xml:space="preserve"> </v>
      </c>
      <c r="F97" s="57" t="str">
        <f>IF(ISERROR(VLOOKUP(7,[1]作成!$H$1212:$K$1266,4,FALSE))," ",VLOOKUP(7,[1]作成!$H$1212:$K$1266,4,FALSE))</f>
        <v xml:space="preserve"> </v>
      </c>
      <c r="G97" s="58"/>
      <c r="H97" s="59"/>
      <c r="I97" s="59"/>
      <c r="J97" s="58"/>
      <c r="K97" s="58"/>
      <c r="L97" s="59"/>
      <c r="M97" s="58"/>
      <c r="N97" s="59"/>
      <c r="O97" s="59"/>
      <c r="P97" s="87" t="str">
        <f>IF([1]人数!I34=0," ",[1]人数!I34)</f>
        <v xml:space="preserve"> </v>
      </c>
      <c r="Q97" s="88"/>
    </row>
    <row r="98" spans="1:18" ht="15.95" hidden="1" customHeight="1">
      <c r="A98" s="71" t="str">
        <f>IF([1]人数!$F35=0," ",[1]人数!$F35)</f>
        <v xml:space="preserve"> </v>
      </c>
      <c r="B98" s="89" t="s">
        <v>81</v>
      </c>
      <c r="C98" s="77" t="str">
        <f>IF(ISERROR(VLOOKUP(1,[1]作成!$H$1267:$K$1321,4,FALSE))," ",VLOOKUP(1,[1]作成!$H$1267:$K$1321,4,FALSE))</f>
        <v xml:space="preserve"> </v>
      </c>
      <c r="D98" s="80" t="str">
        <f>IF(ISERROR(VLOOKUP(2,[1]作成!$H$1267:$K$1321,4,FALSE))," ",VLOOKUP(2,[1]作成!$H$1267:$K$1321,4,FALSE))</f>
        <v xml:space="preserve"> </v>
      </c>
      <c r="E98" s="83" t="str">
        <f>IF(ISERROR(VLOOKUP(3,[1]作成!$H$1267:$K$1321,4,FALSE))," ",VLOOKUP(3,[1]作成!$H$1267:$K$1321,4,FALSE))</f>
        <v xml:space="preserve"> </v>
      </c>
      <c r="F98" s="84"/>
      <c r="G98" s="49"/>
      <c r="H98" s="50"/>
      <c r="I98" s="50"/>
      <c r="J98" s="49"/>
      <c r="K98" s="49"/>
      <c r="L98" s="50"/>
      <c r="M98" s="49"/>
      <c r="N98" s="50"/>
      <c r="O98" s="50"/>
      <c r="P98" s="51" t="str">
        <f>IF([1]計算!U29=0," ",[1]計算!U29)</f>
        <v xml:space="preserve"> </v>
      </c>
      <c r="Q98" s="52" t="s">
        <v>159</v>
      </c>
    </row>
    <row r="99" spans="1:18" ht="15.95" hidden="1" customHeight="1">
      <c r="A99" s="72"/>
      <c r="B99" s="89"/>
      <c r="C99" s="78"/>
      <c r="D99" s="81"/>
      <c r="E99" s="85" t="str">
        <f>IF(ISERROR(VLOOKUP(4,[1]作成!$H$1267:$K$1321,4,FALSE))," ",VLOOKUP(4,[1]作成!$H$1267:$K$1321,4,FALSE))</f>
        <v xml:space="preserve"> </v>
      </c>
      <c r="F99" s="86"/>
      <c r="G99" s="53"/>
      <c r="H99" s="54"/>
      <c r="I99" s="54"/>
      <c r="J99" s="53"/>
      <c r="K99" s="53"/>
      <c r="L99" s="54"/>
      <c r="M99" s="53"/>
      <c r="N99" s="54"/>
      <c r="O99" s="54"/>
      <c r="P99" s="51" t="str">
        <f>IF([1]計算!X29=0," ",[1]計算!X29)</f>
        <v xml:space="preserve"> </v>
      </c>
      <c r="Q99" s="55" t="s">
        <v>90</v>
      </c>
    </row>
    <row r="100" spans="1:18" ht="15.95" hidden="1" customHeight="1">
      <c r="A100" s="72"/>
      <c r="B100" s="89"/>
      <c r="C100" s="78"/>
      <c r="D100" s="81"/>
      <c r="E100" s="85" t="str">
        <f>IF(ISERROR(VLOOKUP(5,[1]作成!$H$1267:$K$1321,4,FALSE))," ",VLOOKUP(5,[1]作成!$H$1267:$K$1321,4,FALSE))</f>
        <v xml:space="preserve"> </v>
      </c>
      <c r="F100" s="86"/>
      <c r="G100" s="53"/>
      <c r="H100" s="54"/>
      <c r="I100" s="54"/>
      <c r="J100" s="53"/>
      <c r="K100" s="53"/>
      <c r="L100" s="54"/>
      <c r="M100" s="53"/>
      <c r="N100" s="54"/>
      <c r="O100" s="54"/>
      <c r="P100" s="51" t="str">
        <f>IF([1]計算!Z29=0," ",[1]計算!Z29)</f>
        <v xml:space="preserve"> </v>
      </c>
      <c r="Q100" s="55" t="s">
        <v>130</v>
      </c>
    </row>
    <row r="101" spans="1:18" ht="15.95" hidden="1" customHeight="1">
      <c r="A101" s="73"/>
      <c r="B101" s="89"/>
      <c r="C101" s="79"/>
      <c r="D101" s="82"/>
      <c r="E101" s="56" t="str">
        <f>IF(ISERROR(VLOOKUP(6,[1]作成!$H$1267:$K$1321,4,FALSE))," ",VLOOKUP(6,[1]作成!$H$1267:$K$1321,4,FALSE))</f>
        <v xml:space="preserve"> </v>
      </c>
      <c r="F101" s="57" t="str">
        <f>IF(ISERROR(VLOOKUP(7,[1]作成!$H$1267:$K$1321,4,FALSE))," ",VLOOKUP(7,[1]作成!$H$1267:$K$1321,4,FALSE))</f>
        <v xml:space="preserve"> </v>
      </c>
      <c r="G101" s="58"/>
      <c r="H101" s="59"/>
      <c r="I101" s="59"/>
      <c r="J101" s="58"/>
      <c r="K101" s="58"/>
      <c r="L101" s="59"/>
      <c r="M101" s="58"/>
      <c r="N101" s="59"/>
      <c r="O101" s="59"/>
      <c r="P101" s="70" t="str">
        <f>IF([1]人数!I35=0," ",[1]人数!I35)</f>
        <v xml:space="preserve"> </v>
      </c>
      <c r="Q101" s="70"/>
    </row>
    <row r="102" spans="1:18" ht="15.95" hidden="1" customHeight="1">
      <c r="A102" s="71" t="str">
        <f>IF([1]人数!$F36=0," ",[1]人数!$F36)</f>
        <v xml:space="preserve"> </v>
      </c>
      <c r="B102" s="74" t="s">
        <v>93</v>
      </c>
      <c r="C102" s="77" t="str">
        <f>IF(ISERROR(VLOOKUP(1,[1]作成!$H$1322:$K$1376,4,FALSE))," ",VLOOKUP(1,[1]作成!$H$1322:$K$1376,4,FALSE))</f>
        <v xml:space="preserve"> </v>
      </c>
      <c r="D102" s="80" t="str">
        <f>IF(ISERROR(VLOOKUP(2,[1]作成!$H$1322:$K$1376,4,FALSE))," ",VLOOKUP(2,[1]作成!$H$1322:$K$1376,4,FALSE))</f>
        <v xml:space="preserve"> </v>
      </c>
      <c r="E102" s="83" t="str">
        <f>IF(ISERROR(VLOOKUP(3,[1]作成!$H$1322:$K$1376,4,FALSE))," ",VLOOKUP(3,[1]作成!$H$1322:$K$1376,4,FALSE))</f>
        <v xml:space="preserve"> </v>
      </c>
      <c r="F102" s="84"/>
      <c r="G102" s="61"/>
      <c r="H102" s="62"/>
      <c r="I102" s="62"/>
      <c r="J102" s="61"/>
      <c r="K102" s="61"/>
      <c r="L102" s="62"/>
      <c r="M102" s="61"/>
      <c r="N102" s="62"/>
      <c r="O102" s="62"/>
      <c r="P102" s="51" t="str">
        <f>IF([1]計算!U30=0," ",[1]計算!U30)</f>
        <v xml:space="preserve"> </v>
      </c>
      <c r="Q102" s="52" t="s">
        <v>159</v>
      </c>
    </row>
    <row r="103" spans="1:18" ht="15.95" hidden="1" customHeight="1">
      <c r="A103" s="72"/>
      <c r="B103" s="75"/>
      <c r="C103" s="78"/>
      <c r="D103" s="81"/>
      <c r="E103" s="85" t="str">
        <f>IF(ISERROR(VLOOKUP(4,[1]作成!$H$1322:$K$1376,4,FALSE))," ",VLOOKUP(4,[1]作成!$H$1322:$K$1376,4,FALSE))</f>
        <v xml:space="preserve"> </v>
      </c>
      <c r="F103" s="86"/>
      <c r="G103" s="61"/>
      <c r="H103" s="62"/>
      <c r="I103" s="62"/>
      <c r="J103" s="61"/>
      <c r="K103" s="61"/>
      <c r="L103" s="62"/>
      <c r="M103" s="61"/>
      <c r="N103" s="62"/>
      <c r="O103" s="62"/>
      <c r="P103" s="51" t="str">
        <f>IF([1]計算!X30=0," ",[1]計算!X30)</f>
        <v xml:space="preserve"> </v>
      </c>
      <c r="Q103" s="55" t="s">
        <v>138</v>
      </c>
    </row>
    <row r="104" spans="1:18" ht="15.95" hidden="1" customHeight="1">
      <c r="A104" s="72"/>
      <c r="B104" s="75"/>
      <c r="C104" s="78"/>
      <c r="D104" s="81"/>
      <c r="E104" s="85" t="str">
        <f>IF(ISERROR(VLOOKUP(5,[1]作成!$H$1322:$K$1376,4,FALSE))," ",VLOOKUP(5,[1]作成!$H$1322:$K$1376,4,FALSE))</f>
        <v xml:space="preserve"> </v>
      </c>
      <c r="F104" s="86"/>
      <c r="G104" s="61"/>
      <c r="H104" s="62"/>
      <c r="I104" s="62"/>
      <c r="J104" s="61"/>
      <c r="K104" s="61"/>
      <c r="L104" s="62"/>
      <c r="M104" s="61"/>
      <c r="N104" s="62"/>
      <c r="O104" s="62"/>
      <c r="P104" s="51" t="str">
        <f>IF([1]計算!Z30=0," ",[1]計算!Z30)</f>
        <v xml:space="preserve"> </v>
      </c>
      <c r="Q104" s="55" t="s">
        <v>138</v>
      </c>
    </row>
    <row r="105" spans="1:18" ht="15.95" hidden="1" customHeight="1">
      <c r="A105" s="73"/>
      <c r="B105" s="76"/>
      <c r="C105" s="79"/>
      <c r="D105" s="82"/>
      <c r="E105" s="56" t="str">
        <f>IF(ISERROR(VLOOKUP(6,[1]作成!$H$1322:$K$1376,4,FALSE))," ",VLOOKUP(6,[1]作成!$H$1322:$K$1376,4,FALSE))</f>
        <v xml:space="preserve"> </v>
      </c>
      <c r="F105" s="57" t="str">
        <f>IF(ISERROR(VLOOKUP(7,[1]作成!$H$1322:$K$1376,4,FALSE))," ",VLOOKUP(7,[1]作成!$H$1322:$K$1376,4,FALSE))</f>
        <v xml:space="preserve"> </v>
      </c>
      <c r="G105" s="63"/>
      <c r="H105" s="64"/>
      <c r="I105" s="64"/>
      <c r="J105" s="63"/>
      <c r="K105" s="63"/>
      <c r="L105" s="64"/>
      <c r="M105" s="63"/>
      <c r="N105" s="64"/>
      <c r="O105" s="64"/>
      <c r="P105" s="70" t="str">
        <f>IF([1]人数!I36=0," ",[1]人数!I36)</f>
        <v xml:space="preserve"> </v>
      </c>
      <c r="Q105" s="70"/>
    </row>
    <row r="106" spans="1:18" ht="15.95" hidden="1" customHeight="1">
      <c r="A106" s="71" t="str">
        <f>IF([1]人数!$F37=0," ",[1]人数!$F37)</f>
        <v xml:space="preserve"> </v>
      </c>
      <c r="B106" s="74" t="s">
        <v>28</v>
      </c>
      <c r="C106" s="77" t="str">
        <f>IF(ISERROR(VLOOKUP(1,[1]作成!$H$1377:$K$1431,4,FALSE))," ",VLOOKUP(1,[1]作成!$H$1377:$K$1431,4,FALSE))</f>
        <v xml:space="preserve"> </v>
      </c>
      <c r="D106" s="80" t="str">
        <f>IF(ISERROR(VLOOKUP(2,[1]作成!$H$1377:$K$1431,4,FALSE))," ",VLOOKUP(2,[1]作成!$H$1377:$K$1431,4,FALSE))</f>
        <v xml:space="preserve"> </v>
      </c>
      <c r="E106" s="83" t="str">
        <f>IF(ISERROR(VLOOKUP(3,[1]作成!$H$1377:$K$1431,4,FALSE))," ",VLOOKUP(3,[1]作成!$H$1377:$K$1431,4,FALSE))</f>
        <v xml:space="preserve"> </v>
      </c>
      <c r="F106" s="84"/>
      <c r="G106" s="65"/>
      <c r="H106" s="66"/>
      <c r="I106" s="66"/>
      <c r="J106" s="65"/>
      <c r="K106" s="65"/>
      <c r="L106" s="66"/>
      <c r="M106" s="65"/>
      <c r="N106" s="66"/>
      <c r="O106" s="66"/>
      <c r="P106" s="51" t="str">
        <f>IF([1]計算!U31=0," ",[1]計算!U31)</f>
        <v xml:space="preserve"> </v>
      </c>
      <c r="Q106" s="52" t="s">
        <v>159</v>
      </c>
    </row>
    <row r="107" spans="1:18" ht="15.95" hidden="1" customHeight="1">
      <c r="A107" s="72"/>
      <c r="B107" s="75"/>
      <c r="C107" s="78"/>
      <c r="D107" s="81"/>
      <c r="E107" s="85" t="str">
        <f>IF(ISERROR(VLOOKUP(4,[1]作成!$H$1377:$K$1431,4,FALSE))," ",VLOOKUP(4,[1]作成!$H$1377:$K$1431,4,FALSE))</f>
        <v xml:space="preserve"> </v>
      </c>
      <c r="F107" s="86"/>
      <c r="G107" s="61"/>
      <c r="H107" s="62"/>
      <c r="I107" s="62"/>
      <c r="J107" s="61"/>
      <c r="K107" s="61"/>
      <c r="L107" s="62"/>
      <c r="M107" s="61"/>
      <c r="N107" s="62"/>
      <c r="O107" s="62"/>
      <c r="P107" s="51" t="str">
        <f>IF([1]計算!X31=0," ",[1]計算!X31)</f>
        <v xml:space="preserve"> </v>
      </c>
      <c r="Q107" s="55" t="s">
        <v>117</v>
      </c>
    </row>
    <row r="108" spans="1:18" ht="15.95" hidden="1" customHeight="1">
      <c r="A108" s="72"/>
      <c r="B108" s="75"/>
      <c r="C108" s="78"/>
      <c r="D108" s="81"/>
      <c r="E108" s="85" t="str">
        <f>IF(ISERROR(VLOOKUP(5,[1]作成!$H$1377:$K$1431,4,FALSE))," ",VLOOKUP(5,[1]作成!$H$1377:$K$1431,4,FALSE))</f>
        <v xml:space="preserve"> </v>
      </c>
      <c r="F108" s="86"/>
      <c r="G108" s="61"/>
      <c r="H108" s="62"/>
      <c r="I108" s="62"/>
      <c r="J108" s="61"/>
      <c r="K108" s="61"/>
      <c r="L108" s="62"/>
      <c r="M108" s="61"/>
      <c r="N108" s="62"/>
      <c r="O108" s="62"/>
      <c r="P108" s="51" t="str">
        <f>IF([1]計算!Z31=0," ",[1]計算!Z31)</f>
        <v xml:space="preserve"> </v>
      </c>
      <c r="Q108" s="55" t="s">
        <v>117</v>
      </c>
    </row>
    <row r="109" spans="1:18" ht="15.95" hidden="1" customHeight="1">
      <c r="A109" s="73"/>
      <c r="B109" s="76"/>
      <c r="C109" s="79"/>
      <c r="D109" s="82"/>
      <c r="E109" s="56" t="str">
        <f>IF(ISERROR(VLOOKUP(6,[1]作成!$H$1377:$K$1431,4,FALSE))," ",VLOOKUP(6,[1]作成!$H$1377:$K$1431,4,FALSE))</f>
        <v xml:space="preserve"> </v>
      </c>
      <c r="F109" s="57" t="str">
        <f>IF(ISERROR(VLOOKUP(7,[1]作成!$H$1377:$K$1431,4,FALSE))," ",VLOOKUP(7,[1]作成!$H$1377:$K$1431,4,FALSE))</f>
        <v xml:space="preserve"> </v>
      </c>
      <c r="G109" s="63"/>
      <c r="H109" s="64"/>
      <c r="I109" s="64"/>
      <c r="J109" s="63"/>
      <c r="K109" s="63"/>
      <c r="L109" s="64"/>
      <c r="M109" s="63"/>
      <c r="N109" s="64"/>
      <c r="O109" s="64"/>
      <c r="P109" s="70" t="str">
        <f>IF([1]人数!I37=0," ",[1]人数!I37)</f>
        <v xml:space="preserve"> </v>
      </c>
      <c r="Q109" s="70"/>
    </row>
    <row r="110" spans="1:18" ht="15.95" customHeight="1">
      <c r="A110" s="9"/>
      <c r="B110" s="9"/>
      <c r="C110" s="67"/>
      <c r="D110" s="9"/>
      <c r="E110" s="9"/>
      <c r="F110" s="9"/>
      <c r="G110" s="68"/>
      <c r="H110" s="68"/>
      <c r="I110" s="68"/>
      <c r="J110" s="68"/>
      <c r="K110" s="68"/>
      <c r="L110" s="68"/>
      <c r="M110" s="68"/>
      <c r="N110" s="68"/>
      <c r="O110" s="68"/>
      <c r="P110" s="9"/>
      <c r="Q110" s="9"/>
      <c r="R110" s="9" t="s">
        <v>37</v>
      </c>
    </row>
    <row r="111" spans="1:18" ht="15.95" customHeight="1">
      <c r="A111" s="9"/>
      <c r="B111" s="9"/>
      <c r="C111" s="67"/>
      <c r="D111" s="9"/>
      <c r="E111" s="9"/>
      <c r="F111" s="9"/>
      <c r="P111" s="9"/>
      <c r="Q111" s="9"/>
      <c r="R111" s="9" t="s">
        <v>100</v>
      </c>
    </row>
    <row r="112" spans="1:18" ht="15.95" customHeight="1">
      <c r="A112" s="9"/>
      <c r="B112" s="9"/>
      <c r="C112" s="67"/>
      <c r="D112" s="9"/>
      <c r="E112" s="9"/>
      <c r="F112" s="9"/>
      <c r="P112" s="9"/>
      <c r="Q112" s="9"/>
      <c r="R112" s="9" t="s">
        <v>85</v>
      </c>
    </row>
    <row r="113" spans="1:18" ht="15.95" customHeight="1">
      <c r="A113" s="9"/>
      <c r="B113" s="9"/>
      <c r="C113" s="67"/>
      <c r="D113" s="9"/>
      <c r="E113" s="9"/>
      <c r="F113" s="9"/>
      <c r="P113" s="9"/>
      <c r="Q113" s="9"/>
      <c r="R113" s="9" t="s">
        <v>37</v>
      </c>
    </row>
    <row r="114" spans="1:18" ht="15.95" customHeight="1">
      <c r="A114" s="9"/>
      <c r="B114" s="9"/>
      <c r="C114" s="67"/>
      <c r="D114" s="9"/>
      <c r="E114" s="9"/>
      <c r="F114" s="9"/>
      <c r="P114" s="9"/>
      <c r="Q114" s="9"/>
      <c r="R114" s="9" t="s">
        <v>37</v>
      </c>
    </row>
    <row r="115" spans="1:18" ht="15.95" customHeight="1">
      <c r="A115" s="9"/>
      <c r="B115" s="9"/>
      <c r="C115" s="67"/>
      <c r="D115" s="9"/>
      <c r="E115" s="9"/>
      <c r="F115" s="9"/>
      <c r="P115" s="9"/>
      <c r="Q115" s="9"/>
      <c r="R115" s="9" t="s">
        <v>37</v>
      </c>
    </row>
    <row r="116" spans="1:18" ht="15.95" customHeight="1">
      <c r="A116" s="9"/>
      <c r="B116" s="9"/>
      <c r="C116" s="67"/>
      <c r="D116" s="9"/>
      <c r="E116" s="9"/>
      <c r="F116" s="9"/>
      <c r="P116" s="9"/>
      <c r="Q116" s="9"/>
      <c r="R116" s="9" t="s">
        <v>37</v>
      </c>
    </row>
    <row r="117" spans="1:18" ht="15.95" customHeight="1">
      <c r="A117" s="9"/>
      <c r="B117" s="9"/>
      <c r="C117" s="67"/>
      <c r="D117" s="9"/>
      <c r="E117" s="9"/>
      <c r="F117" s="9"/>
      <c r="P117" s="9"/>
      <c r="Q117" s="9"/>
      <c r="R117" s="9" t="s">
        <v>37</v>
      </c>
    </row>
    <row r="118" spans="1:18" ht="15.95" customHeight="1">
      <c r="A118" s="9"/>
      <c r="B118" s="9"/>
      <c r="C118" s="67"/>
      <c r="D118" s="9"/>
      <c r="E118" s="9"/>
      <c r="F118" s="9"/>
      <c r="P118" s="9"/>
      <c r="Q118" s="9"/>
      <c r="R118" s="9" t="s">
        <v>37</v>
      </c>
    </row>
    <row r="119" spans="1:18" ht="15.95" customHeight="1">
      <c r="A119" s="9"/>
      <c r="B119" s="9"/>
      <c r="C119" s="67"/>
      <c r="D119" s="9"/>
      <c r="E119" s="9"/>
      <c r="F119" s="9"/>
      <c r="P119" s="9"/>
      <c r="Q119" s="9"/>
      <c r="R119" s="9" t="s">
        <v>37</v>
      </c>
    </row>
    <row r="120" spans="1:18" ht="15.95" customHeight="1">
      <c r="A120" s="9"/>
      <c r="B120" s="9"/>
      <c r="C120" s="67"/>
      <c r="D120" s="9"/>
      <c r="E120" s="9"/>
      <c r="F120" s="9"/>
      <c r="P120" s="9"/>
      <c r="Q120" s="9"/>
      <c r="R120" s="9" t="s">
        <v>85</v>
      </c>
    </row>
    <row r="121" spans="1:18" ht="15.95" customHeight="1">
      <c r="A121" s="9"/>
      <c r="B121" s="9"/>
      <c r="C121" s="67"/>
      <c r="D121" s="9"/>
      <c r="E121" s="9"/>
      <c r="F121" s="9"/>
      <c r="P121" s="9"/>
      <c r="Q121" s="9"/>
      <c r="R121" s="9" t="s">
        <v>37</v>
      </c>
    </row>
    <row r="122" spans="1:18" ht="15.95" customHeight="1">
      <c r="A122" s="9"/>
      <c r="B122" s="9"/>
      <c r="C122" s="67"/>
      <c r="D122" s="9"/>
      <c r="E122" s="9"/>
      <c r="F122" s="9"/>
      <c r="P122" s="9"/>
      <c r="Q122" s="9"/>
      <c r="R122" s="9" t="s">
        <v>85</v>
      </c>
    </row>
    <row r="123" spans="1:18" ht="15.95" customHeight="1">
      <c r="A123" s="9"/>
      <c r="B123" s="9"/>
      <c r="C123" s="67"/>
      <c r="D123" s="9"/>
      <c r="E123" s="9"/>
      <c r="F123" s="9"/>
      <c r="P123" s="9"/>
      <c r="Q123" s="9"/>
      <c r="R123" s="9" t="s">
        <v>37</v>
      </c>
    </row>
    <row r="124" spans="1:18" ht="15.95" customHeight="1">
      <c r="A124" s="9"/>
      <c r="B124" s="9"/>
      <c r="C124" s="67"/>
      <c r="D124" s="9"/>
      <c r="E124" s="9"/>
      <c r="F124" s="9"/>
      <c r="P124" s="9"/>
      <c r="Q124" s="9"/>
      <c r="R124" s="9" t="s">
        <v>85</v>
      </c>
    </row>
    <row r="125" spans="1:18" ht="15.95" customHeight="1">
      <c r="A125" s="9"/>
      <c r="B125" s="9"/>
      <c r="C125" s="67"/>
      <c r="D125" s="9"/>
      <c r="E125" s="9"/>
      <c r="F125" s="9"/>
      <c r="P125" s="9"/>
      <c r="Q125" s="9"/>
      <c r="R125" s="9" t="s">
        <v>85</v>
      </c>
    </row>
    <row r="126" spans="1:18" ht="15.95" customHeight="1">
      <c r="A126" s="9"/>
      <c r="B126" s="9"/>
      <c r="C126" s="67"/>
      <c r="D126" s="9"/>
      <c r="E126" s="9"/>
      <c r="F126" s="9"/>
      <c r="P126" s="9"/>
      <c r="Q126" s="9"/>
      <c r="R126" s="9" t="s">
        <v>85</v>
      </c>
    </row>
    <row r="127" spans="1:18" ht="15.95" customHeight="1">
      <c r="A127" s="9"/>
      <c r="B127" s="9"/>
      <c r="C127" s="67"/>
      <c r="D127" s="9"/>
      <c r="E127" s="9"/>
      <c r="F127" s="9"/>
      <c r="P127" s="9"/>
      <c r="Q127" s="9"/>
      <c r="R127" s="9" t="s">
        <v>37</v>
      </c>
    </row>
    <row r="128" spans="1:18" ht="15.95" customHeight="1">
      <c r="A128" s="9"/>
      <c r="B128" s="9"/>
      <c r="C128" s="67"/>
      <c r="D128" s="9"/>
      <c r="E128" s="9"/>
      <c r="F128" s="9"/>
      <c r="P128" s="9"/>
      <c r="Q128" s="9"/>
      <c r="R128" s="9" t="s">
        <v>37</v>
      </c>
    </row>
    <row r="129" spans="1:18" ht="15.95" customHeight="1">
      <c r="A129" s="9"/>
      <c r="B129" s="9"/>
      <c r="C129" s="67"/>
      <c r="D129" s="9"/>
      <c r="E129" s="9"/>
      <c r="F129" s="9"/>
      <c r="P129" s="9"/>
      <c r="Q129" s="9"/>
      <c r="R129" s="9" t="s">
        <v>37</v>
      </c>
    </row>
    <row r="130" spans="1:18" ht="15.95" customHeight="1">
      <c r="A130" s="9"/>
      <c r="B130" s="9"/>
      <c r="C130" s="67"/>
      <c r="D130" s="9"/>
      <c r="E130" s="9"/>
      <c r="F130" s="9"/>
      <c r="P130" s="9"/>
      <c r="Q130" s="9"/>
      <c r="R130" s="9" t="s">
        <v>37</v>
      </c>
    </row>
    <row r="131" spans="1:18" ht="15.95" customHeight="1">
      <c r="A131" s="9"/>
      <c r="B131" s="9"/>
      <c r="C131" s="67"/>
      <c r="D131" s="9"/>
      <c r="E131" s="9"/>
      <c r="F131" s="9"/>
      <c r="P131" s="9"/>
      <c r="Q131" s="9"/>
      <c r="R131" s="9" t="s">
        <v>37</v>
      </c>
    </row>
    <row r="132" spans="1:18" ht="15.95" customHeight="1">
      <c r="A132" s="9"/>
      <c r="B132" s="9"/>
      <c r="C132" s="67"/>
      <c r="D132" s="9"/>
      <c r="E132" s="9"/>
      <c r="F132" s="9"/>
      <c r="P132" s="9"/>
      <c r="Q132" s="9"/>
      <c r="R132" s="9" t="s">
        <v>37</v>
      </c>
    </row>
    <row r="133" spans="1:18" ht="15.95" customHeight="1">
      <c r="A133" s="9"/>
      <c r="B133" s="9"/>
      <c r="C133" s="67"/>
      <c r="D133" s="9"/>
      <c r="E133" s="9"/>
      <c r="F133" s="9"/>
      <c r="P133" s="9"/>
      <c r="Q133" s="9"/>
      <c r="R133" s="9" t="s">
        <v>37</v>
      </c>
    </row>
    <row r="134" spans="1:18" ht="15.95" customHeight="1">
      <c r="A134" s="9"/>
      <c r="B134" s="9"/>
      <c r="C134" s="67"/>
      <c r="D134" s="9"/>
      <c r="E134" s="9"/>
      <c r="F134" s="9"/>
      <c r="P134" s="9"/>
      <c r="Q134" s="9"/>
      <c r="R134" s="9" t="s">
        <v>85</v>
      </c>
    </row>
    <row r="135" spans="1:18" ht="15.95" customHeight="1">
      <c r="A135" s="9"/>
      <c r="B135" s="9"/>
      <c r="C135" s="67"/>
      <c r="D135" s="9"/>
      <c r="E135" s="9"/>
      <c r="F135" s="9"/>
      <c r="P135" s="9"/>
      <c r="Q135" s="9"/>
      <c r="R135" s="9" t="s">
        <v>160</v>
      </c>
    </row>
    <row r="136" spans="1:18" ht="15.95" customHeight="1">
      <c r="A136" s="9"/>
      <c r="B136" s="9"/>
      <c r="C136" s="67"/>
      <c r="D136" s="9"/>
      <c r="E136" s="9"/>
      <c r="F136" s="9"/>
      <c r="P136" s="9"/>
      <c r="Q136" s="9"/>
      <c r="R136" s="9" t="s">
        <v>37</v>
      </c>
    </row>
    <row r="137" spans="1:18" ht="15.95" customHeight="1">
      <c r="A137" s="9"/>
      <c r="B137" s="9"/>
      <c r="C137" s="67"/>
      <c r="D137" s="9"/>
      <c r="E137" s="9"/>
      <c r="F137" s="9"/>
      <c r="P137" s="9"/>
      <c r="Q137" s="9"/>
      <c r="R137" s="9" t="s">
        <v>160</v>
      </c>
    </row>
    <row r="138" spans="1:18" ht="15.95" customHeight="1">
      <c r="A138" s="9"/>
      <c r="B138" s="9"/>
      <c r="C138" s="67"/>
      <c r="D138" s="9"/>
      <c r="E138" s="9"/>
      <c r="F138" s="9"/>
      <c r="P138" s="9"/>
      <c r="Q138" s="9"/>
      <c r="R138" s="9" t="s">
        <v>37</v>
      </c>
    </row>
    <row r="139" spans="1:18" ht="15.95" customHeight="1">
      <c r="A139" s="9"/>
      <c r="B139" s="9"/>
      <c r="C139" s="67"/>
      <c r="D139" s="9"/>
      <c r="E139" s="9"/>
      <c r="F139" s="9"/>
      <c r="P139" s="9"/>
      <c r="Q139" s="9"/>
      <c r="R139" s="9" t="s">
        <v>160</v>
      </c>
    </row>
    <row r="140" spans="1:18" ht="15.95" customHeight="1">
      <c r="A140" s="9"/>
      <c r="B140" s="9"/>
      <c r="C140" s="67"/>
      <c r="D140" s="9"/>
      <c r="E140" s="9"/>
      <c r="F140" s="9"/>
      <c r="P140" s="9"/>
      <c r="Q140" s="9"/>
      <c r="R140" s="9" t="s">
        <v>37</v>
      </c>
    </row>
    <row r="141" spans="1:18" ht="15.95" customHeight="1">
      <c r="A141" s="9"/>
      <c r="B141" s="9"/>
      <c r="C141" s="67"/>
      <c r="D141" s="9"/>
      <c r="E141" s="9"/>
      <c r="F141" s="9"/>
      <c r="P141" s="9"/>
      <c r="Q141" s="9"/>
      <c r="R141" s="9" t="s">
        <v>37</v>
      </c>
    </row>
    <row r="142" spans="1:18" ht="15.95" customHeight="1">
      <c r="A142" s="9"/>
      <c r="B142" s="9"/>
      <c r="C142" s="67"/>
      <c r="D142" s="9"/>
      <c r="E142" s="9"/>
      <c r="F142" s="9"/>
      <c r="P142" s="9"/>
      <c r="Q142" s="9"/>
      <c r="R142" s="9" t="s">
        <v>37</v>
      </c>
    </row>
    <row r="143" spans="1:18" ht="15.95" customHeight="1">
      <c r="A143" s="9"/>
      <c r="B143" s="9"/>
      <c r="C143" s="67"/>
      <c r="D143" s="9"/>
      <c r="E143" s="9"/>
      <c r="F143" s="9"/>
      <c r="P143" s="9"/>
      <c r="Q143" s="9"/>
      <c r="R143" s="9" t="s">
        <v>37</v>
      </c>
    </row>
    <row r="144" spans="1:18" ht="15.95" customHeight="1">
      <c r="A144" s="9"/>
      <c r="B144" s="9"/>
      <c r="C144" s="67"/>
      <c r="D144" s="9"/>
      <c r="E144" s="9"/>
      <c r="F144" s="9"/>
      <c r="P144" s="9"/>
      <c r="Q144" s="9"/>
      <c r="R144" s="9" t="s">
        <v>37</v>
      </c>
    </row>
    <row r="145" spans="1:18" ht="15.95" customHeight="1">
      <c r="A145" s="9"/>
      <c r="B145" s="9"/>
      <c r="C145" s="67"/>
      <c r="D145" s="9"/>
      <c r="E145" s="9"/>
      <c r="F145" s="9"/>
      <c r="P145" s="9"/>
      <c r="Q145" s="9"/>
      <c r="R145" s="9" t="s">
        <v>160</v>
      </c>
    </row>
    <row r="146" spans="1:18" ht="15.95" customHeight="1">
      <c r="A146" s="9"/>
      <c r="B146" s="9"/>
      <c r="C146" s="67"/>
      <c r="D146" s="9"/>
      <c r="E146" s="9"/>
      <c r="F146" s="9"/>
      <c r="P146" s="9"/>
      <c r="Q146" s="9"/>
      <c r="R146" s="9" t="s">
        <v>85</v>
      </c>
    </row>
    <row r="147" spans="1:18" ht="15.95" customHeight="1">
      <c r="A147" s="9"/>
      <c r="B147" s="9"/>
      <c r="C147" s="67"/>
      <c r="D147" s="9"/>
      <c r="E147" s="9"/>
      <c r="F147" s="9"/>
      <c r="P147" s="9"/>
      <c r="Q147" s="9"/>
      <c r="R147" s="9" t="s">
        <v>100</v>
      </c>
    </row>
    <row r="148" spans="1:18" ht="15.95" customHeight="1">
      <c r="A148" s="9"/>
      <c r="B148" s="9"/>
      <c r="C148" s="67"/>
      <c r="D148" s="9"/>
      <c r="E148" s="9"/>
      <c r="F148" s="9"/>
      <c r="P148" s="9"/>
      <c r="Q148" s="9"/>
      <c r="R148" s="9" t="s">
        <v>37</v>
      </c>
    </row>
    <row r="149" spans="1:18" ht="15.95" customHeight="1">
      <c r="A149" s="9"/>
      <c r="B149" s="9"/>
      <c r="C149" s="67"/>
      <c r="D149" s="9"/>
      <c r="E149" s="9"/>
      <c r="F149" s="9"/>
      <c r="P149" s="9"/>
      <c r="Q149" s="9"/>
      <c r="R149" s="9" t="s">
        <v>37</v>
      </c>
    </row>
    <row r="150" spans="1:18" ht="15.95" customHeight="1">
      <c r="A150" s="9"/>
      <c r="B150" s="9"/>
      <c r="C150" s="67"/>
      <c r="D150" s="9"/>
      <c r="E150" s="9"/>
      <c r="F150" s="9"/>
      <c r="P150" s="9"/>
      <c r="Q150" s="9"/>
      <c r="R150" s="9" t="s">
        <v>37</v>
      </c>
    </row>
    <row r="151" spans="1:18" ht="15.95" customHeight="1">
      <c r="A151" s="9"/>
      <c r="B151" s="9"/>
      <c r="C151" s="67"/>
      <c r="D151" s="9"/>
      <c r="E151" s="9"/>
      <c r="F151" s="9"/>
      <c r="P151" s="9"/>
      <c r="Q151" s="9"/>
      <c r="R151" s="9" t="s">
        <v>37</v>
      </c>
    </row>
    <row r="152" spans="1:18" ht="15.95" customHeight="1">
      <c r="A152" s="9"/>
      <c r="B152" s="9"/>
      <c r="C152" s="67"/>
      <c r="D152" s="9"/>
      <c r="E152" s="9"/>
      <c r="F152" s="9"/>
      <c r="P152" s="9"/>
      <c r="Q152" s="9"/>
      <c r="R152" s="9" t="s">
        <v>160</v>
      </c>
    </row>
    <row r="153" spans="1:18" ht="15.95" customHeight="1">
      <c r="A153" s="9"/>
      <c r="B153" s="9"/>
      <c r="C153" s="67"/>
      <c r="D153" s="9"/>
      <c r="E153" s="9"/>
      <c r="F153" s="9"/>
      <c r="P153" s="9"/>
      <c r="Q153" s="9"/>
      <c r="R153" s="9" t="s">
        <v>37</v>
      </c>
    </row>
    <row r="154" spans="1:18" ht="15.95" customHeight="1">
      <c r="A154" s="9"/>
      <c r="B154" s="9"/>
      <c r="C154" s="67"/>
      <c r="D154" s="9"/>
      <c r="E154" s="9"/>
      <c r="F154" s="9"/>
      <c r="P154" s="9"/>
      <c r="Q154" s="9"/>
      <c r="R154" s="9" t="s">
        <v>37</v>
      </c>
    </row>
    <row r="155" spans="1:18" ht="15.95" customHeight="1">
      <c r="A155" s="9"/>
      <c r="B155" s="9"/>
      <c r="C155" s="67"/>
      <c r="D155" s="9"/>
      <c r="E155" s="9"/>
      <c r="F155" s="9"/>
      <c r="P155" s="9"/>
      <c r="Q155" s="9"/>
      <c r="R155" s="9" t="s">
        <v>160</v>
      </c>
    </row>
    <row r="156" spans="1:18" ht="15.95" customHeight="1">
      <c r="A156" s="9"/>
      <c r="B156" s="9"/>
      <c r="C156" s="67"/>
      <c r="D156" s="9"/>
      <c r="E156" s="9"/>
      <c r="F156" s="9"/>
      <c r="P156" s="9"/>
      <c r="Q156" s="9"/>
      <c r="R156" s="9" t="s">
        <v>37</v>
      </c>
    </row>
    <row r="157" spans="1:18" ht="15.95" customHeight="1">
      <c r="A157" s="9"/>
      <c r="B157" s="9"/>
      <c r="C157" s="67"/>
      <c r="D157" s="9"/>
      <c r="E157" s="9"/>
      <c r="F157" s="9"/>
      <c r="P157" s="9"/>
      <c r="Q157" s="9"/>
      <c r="R157" s="9" t="s">
        <v>160</v>
      </c>
    </row>
    <row r="158" spans="1:18" ht="15.95" customHeight="1">
      <c r="A158" s="9"/>
      <c r="B158" s="9"/>
      <c r="C158" s="67"/>
      <c r="D158" s="9"/>
      <c r="E158" s="9"/>
      <c r="F158" s="9"/>
      <c r="P158" s="9"/>
      <c r="Q158" s="9"/>
      <c r="R158" s="9" t="s">
        <v>37</v>
      </c>
    </row>
    <row r="159" spans="1:18" ht="15.95" customHeight="1">
      <c r="A159" s="9"/>
      <c r="B159" s="9"/>
      <c r="C159" s="67"/>
      <c r="D159" s="9"/>
      <c r="E159" s="9"/>
      <c r="F159" s="9"/>
      <c r="P159" s="9"/>
      <c r="Q159" s="9"/>
      <c r="R159" s="9" t="s">
        <v>37</v>
      </c>
    </row>
    <row r="160" spans="1:18" ht="15.95" customHeight="1">
      <c r="A160" s="9"/>
      <c r="B160" s="9"/>
      <c r="C160" s="67"/>
      <c r="D160" s="9"/>
      <c r="E160" s="9"/>
      <c r="F160" s="9"/>
      <c r="P160" s="9"/>
      <c r="Q160" s="9"/>
      <c r="R160" s="9" t="s">
        <v>37</v>
      </c>
    </row>
    <row r="161" spans="1:18" ht="15.95" customHeight="1">
      <c r="A161" s="9"/>
      <c r="B161" s="9"/>
      <c r="C161" s="67"/>
      <c r="D161" s="9"/>
      <c r="E161" s="9"/>
      <c r="F161" s="9"/>
      <c r="P161" s="9"/>
      <c r="Q161" s="9"/>
      <c r="R161" s="9" t="s">
        <v>85</v>
      </c>
    </row>
    <row r="162" spans="1:18">
      <c r="R162" s="9" t="s">
        <v>85</v>
      </c>
    </row>
    <row r="163" spans="1:18">
      <c r="R163" s="9" t="s">
        <v>37</v>
      </c>
    </row>
  </sheetData>
  <sheetProtection autoFilter="0"/>
  <autoFilter ref="R1:R163" xr:uid="{00000000-0009-0000-0000-000000000000}">
    <filterColumn colId="0">
      <customFilters>
        <customFilter operator="notEqual" val=" "/>
      </customFilters>
    </filterColumn>
  </autoFilter>
  <mergeCells count="232">
    <mergeCell ref="G3:H3"/>
    <mergeCell ref="K3:L3"/>
    <mergeCell ref="M3:N3"/>
    <mergeCell ref="P3:Q3"/>
    <mergeCell ref="A1:D1"/>
    <mergeCell ref="A2:A5"/>
    <mergeCell ref="B2:B5"/>
    <mergeCell ref="C2:F3"/>
    <mergeCell ref="G2:I2"/>
    <mergeCell ref="J2:L2"/>
    <mergeCell ref="C4:C5"/>
    <mergeCell ref="D4:D5"/>
    <mergeCell ref="E4:F5"/>
    <mergeCell ref="G4:H5"/>
    <mergeCell ref="I4:I5"/>
    <mergeCell ref="J4:J5"/>
    <mergeCell ref="K4:L5"/>
    <mergeCell ref="M4:N5"/>
    <mergeCell ref="O4:O5"/>
    <mergeCell ref="P4:Q4"/>
    <mergeCell ref="P5:Q5"/>
    <mergeCell ref="M2:O2"/>
    <mergeCell ref="P2:Q2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E8:F8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G33:H33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A30:A33"/>
    <mergeCell ref="B30:B33"/>
    <mergeCell ref="C30:C33"/>
    <mergeCell ref="D30:D33"/>
    <mergeCell ref="E30:F30"/>
    <mergeCell ref="E31:F31"/>
    <mergeCell ref="E32:F32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38:B41"/>
    <mergeCell ref="C38:C41"/>
    <mergeCell ref="D38:D41"/>
    <mergeCell ref="E38:F38"/>
    <mergeCell ref="E39:F39"/>
    <mergeCell ref="E40:F40"/>
    <mergeCell ref="P49:Q49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P57:Q57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62:B65"/>
    <mergeCell ref="C62:C65"/>
    <mergeCell ref="D62:D65"/>
    <mergeCell ref="E62:F62"/>
    <mergeCell ref="E63:F63"/>
    <mergeCell ref="E64:F64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78:B81"/>
    <mergeCell ref="C78:C81"/>
    <mergeCell ref="D78:D81"/>
    <mergeCell ref="E78:F78"/>
    <mergeCell ref="E79:F79"/>
    <mergeCell ref="E80:F80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B86:B89"/>
    <mergeCell ref="C86:C89"/>
    <mergeCell ref="D86:D89"/>
    <mergeCell ref="E86:F86"/>
    <mergeCell ref="E87:F87"/>
    <mergeCell ref="E88:F88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94:B97"/>
    <mergeCell ref="C94:C97"/>
    <mergeCell ref="D94:D97"/>
    <mergeCell ref="E94:F94"/>
    <mergeCell ref="E95:F95"/>
    <mergeCell ref="E96:F96"/>
    <mergeCell ref="P105:Q105"/>
    <mergeCell ref="A106:A109"/>
    <mergeCell ref="B106:B109"/>
    <mergeCell ref="C106:C109"/>
    <mergeCell ref="D106:D109"/>
    <mergeCell ref="E106:F106"/>
    <mergeCell ref="E107:F107"/>
    <mergeCell ref="E108:F108"/>
    <mergeCell ref="P109:Q109"/>
    <mergeCell ref="A102:A105"/>
    <mergeCell ref="B102:B105"/>
    <mergeCell ref="C102:C105"/>
    <mergeCell ref="D102:D105"/>
    <mergeCell ref="E102:F102"/>
    <mergeCell ref="E103:F103"/>
    <mergeCell ref="E104:F104"/>
  </mergeCells>
  <phoneticPr fontId="3"/>
  <pageMargins left="0.19685039370078741" right="0" top="0.94488188976377963" bottom="0.35433070866141736" header="0.31496062992125984" footer="0.31496062992125984"/>
  <pageSetup paperSize="9" scale="5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家庭配布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2020-03-17T23:42:02Z</cp:lastPrinted>
  <dcterms:created xsi:type="dcterms:W3CDTF">2020-03-17T23:39:29Z</dcterms:created>
  <dcterms:modified xsi:type="dcterms:W3CDTF">2020-03-18T05:53:50Z</dcterms:modified>
</cp:coreProperties>
</file>