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Ｒ２献立\中学校\"/>
    </mc:Choice>
  </mc:AlternateContent>
  <xr:revisionPtr revIDLastSave="0" documentId="8_{D42EC367-8CE2-4E28-B758-A5352B30EE0E}" xr6:coauthVersionLast="44" xr6:coauthVersionMax="44" xr10:uidLastSave="{00000000-0000-0000-0000-000000000000}"/>
  <bookViews>
    <workbookView xWindow="2730" yWindow="2730" windowWidth="21600" windowHeight="13365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家庭配布!$R$1:$R$171</definedName>
    <definedName name="_xlnm.Print_Area" localSheetId="0">家庭配布!$A$1:$Q$169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<sst xmlns="http://schemas.openxmlformats.org/spreadsheetml/2006/main" count="349" uniqueCount="118">
  <si>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</si>
  <si>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</si>
  <si>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</si>
  <si>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</si>
  <si>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</si>
  <si>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1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</si>
  <si>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1"/>
  </si>
  <si>
    <t>主にエネルギーになる</t>
    <rPh sb="0" eb="1">
      <t>オモ</t>
    </rPh>
    <phoneticPr fontId="11"/>
  </si>
  <si>
    <t>エネルギー</t>
    <phoneticPr fontId="3"/>
  </si>
  <si>
    <t>●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</si>
  <si>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</si>
  <si>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</si>
  <si>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</si>
  <si>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</si>
  <si>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</si>
  <si>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</si>
  <si>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</si>
  <si>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</si>
  <si>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</si>
  <si>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</si>
  <si>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1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</si>
  <si>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1"/>
  </si>
  <si>
    <t>緑黄色野菜</t>
    <rPh sb="0" eb="3">
      <t>リョクオウショク</t>
    </rPh>
    <rPh sb="3" eb="5">
      <t>ヤサイ</t>
    </rPh>
    <phoneticPr fontId="11"/>
  </si>
  <si>
    <t>その他の
野菜・果物</t>
    <rPh sb="2" eb="3">
      <t>タ</t>
    </rPh>
    <rPh sb="5" eb="7">
      <t>ヤサイ</t>
    </rPh>
    <rPh sb="8" eb="10">
      <t>クダモノ</t>
    </rPh>
    <phoneticPr fontId="11"/>
  </si>
  <si>
    <t>穀類・いも類
砂糖</t>
    <rPh sb="0" eb="2">
      <t>コクルイ</t>
    </rPh>
    <rPh sb="5" eb="6">
      <t>ルイ</t>
    </rPh>
    <rPh sb="7" eb="9">
      <t>サトウ</t>
    </rPh>
    <phoneticPr fontId="11"/>
  </si>
  <si>
    <t>油脂</t>
    <rPh sb="0" eb="2">
      <t>ユシ</t>
    </rPh>
    <phoneticPr fontId="11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</si>
  <si>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</si>
  <si>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</si>
  <si>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</si>
  <si>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春巻き</t>
  </si>
  <si>
    <t>牛乳</t>
  </si>
  <si>
    <t>青ピーマン</t>
  </si>
  <si>
    <t>たまねぎ</t>
  </si>
  <si>
    <t>ねぎ</t>
  </si>
  <si>
    <t>サラダ油</t>
  </si>
  <si>
    <t>Kcal</t>
    <phoneticPr fontId="3"/>
  </si>
  <si>
    <t>●</t>
    <phoneticPr fontId="3"/>
  </si>
  <si>
    <t>高野豆腐</t>
  </si>
  <si>
    <t>わかめ</t>
  </si>
  <si>
    <t>赤ピーマン</t>
  </si>
  <si>
    <t>エリンギ</t>
  </si>
  <si>
    <t>コーン</t>
  </si>
  <si>
    <t>片栗粉</t>
  </si>
  <si>
    <t>ｇ</t>
    <phoneticPr fontId="3"/>
  </si>
  <si>
    <t>豚肉</t>
  </si>
  <si>
    <t>にんじん</t>
  </si>
  <si>
    <t>にんにく</t>
  </si>
  <si>
    <t>しょうが</t>
  </si>
  <si>
    <t>三温糖</t>
  </si>
  <si>
    <t>ロースハム　　</t>
  </si>
  <si>
    <t>もやし</t>
  </si>
  <si>
    <t>ラーメン</t>
  </si>
  <si>
    <t>火</t>
    <rPh sb="0" eb="1">
      <t>カ</t>
    </rPh>
    <phoneticPr fontId="3"/>
  </si>
  <si>
    <t>鮭</t>
  </si>
  <si>
    <t>あつあげ</t>
  </si>
  <si>
    <t>パセリ</t>
  </si>
  <si>
    <t>じゃがいも</t>
  </si>
  <si>
    <t>マヨネーズ</t>
  </si>
  <si>
    <t>みそ</t>
  </si>
  <si>
    <t>こんにゃく</t>
  </si>
  <si>
    <t>ごま</t>
  </si>
  <si>
    <t>こまつな</t>
  </si>
  <si>
    <t>キャベツ</t>
  </si>
  <si>
    <t>パン粉</t>
  </si>
  <si>
    <t>ｇ</t>
    <phoneticPr fontId="3"/>
  </si>
  <si>
    <t>●</t>
    <phoneticPr fontId="3"/>
  </si>
  <si>
    <t>ごぼう</t>
  </si>
  <si>
    <t>水</t>
    <rPh sb="0" eb="1">
      <t>スイ</t>
    </rPh>
    <phoneticPr fontId="3"/>
  </si>
  <si>
    <t>Kcal</t>
    <phoneticPr fontId="3"/>
  </si>
  <si>
    <t>鶏肉</t>
  </si>
  <si>
    <t>たけのこ</t>
  </si>
  <si>
    <t>しめじ</t>
  </si>
  <si>
    <t>●</t>
    <phoneticPr fontId="3"/>
  </si>
  <si>
    <t>木綿豆腐</t>
  </si>
  <si>
    <t>チンゲンサイ</t>
  </si>
  <si>
    <t>干ししいたけ</t>
  </si>
  <si>
    <t>ｇ</t>
    <phoneticPr fontId="3"/>
  </si>
  <si>
    <t>鶏卵</t>
  </si>
  <si>
    <t>果物</t>
    <rPh sb="0" eb="2">
      <t>クダモノ</t>
    </rPh>
    <phoneticPr fontId="3"/>
  </si>
  <si>
    <t>黒砂糖</t>
  </si>
  <si>
    <t>木</t>
    <rPh sb="0" eb="1">
      <t>モク</t>
    </rPh>
    <phoneticPr fontId="3"/>
  </si>
  <si>
    <t>ごま油</t>
  </si>
  <si>
    <t>Kcal</t>
    <phoneticPr fontId="3"/>
  </si>
  <si>
    <t>ベーコン</t>
  </si>
  <si>
    <t>豆乳</t>
  </si>
  <si>
    <t>だいこん</t>
  </si>
  <si>
    <t>大豆ペースト</t>
  </si>
  <si>
    <t>きゅうり</t>
  </si>
  <si>
    <t>うすあげ</t>
  </si>
  <si>
    <t>金</t>
    <rPh sb="0" eb="1">
      <t>キン</t>
    </rPh>
    <phoneticPr fontId="3"/>
  </si>
  <si>
    <t>福神漬け</t>
  </si>
  <si>
    <t>●</t>
    <phoneticPr fontId="3"/>
  </si>
  <si>
    <t>チーズ</t>
  </si>
  <si>
    <t>かぼちゃ</t>
  </si>
  <si>
    <t>パイン缶</t>
  </si>
  <si>
    <t>ゼリー角切り</t>
    <rPh sb="3" eb="5">
      <t>カクギ</t>
    </rPh>
    <phoneticPr fontId="3"/>
  </si>
  <si>
    <t>バター</t>
  </si>
  <si>
    <t>ｇ</t>
    <phoneticPr fontId="3"/>
  </si>
  <si>
    <t>ヨーグルト</t>
  </si>
  <si>
    <t>黄桃缶</t>
  </si>
  <si>
    <t>小麦粉</t>
  </si>
  <si>
    <t>カレールウ</t>
  </si>
  <si>
    <t>なす</t>
  </si>
  <si>
    <t>バナナ</t>
  </si>
  <si>
    <t>米粉</t>
  </si>
  <si>
    <t>しいたけ</t>
  </si>
  <si>
    <t>Kcal</t>
    <phoneticPr fontId="3"/>
  </si>
  <si>
    <t>さつまあげ</t>
  </si>
  <si>
    <t>ｇ</t>
    <phoneticPr fontId="3"/>
  </si>
  <si>
    <t>ｇ</t>
    <phoneticPr fontId="3"/>
  </si>
  <si>
    <t>Kcal</t>
    <phoneticPr fontId="3"/>
  </si>
  <si>
    <t>ｇ</t>
    <phoneticPr fontId="3"/>
  </si>
  <si>
    <t>Kcal</t>
    <phoneticPr fontId="3"/>
  </si>
  <si>
    <t>令和２年度</t>
    <rPh sb="0" eb="1">
      <t>レイ</t>
    </rPh>
    <rPh sb="1" eb="2">
      <t>ワ</t>
    </rPh>
    <rPh sb="3" eb="5">
      <t>ネンド</t>
    </rPh>
    <phoneticPr fontId="3"/>
  </si>
  <si>
    <t>白飯</t>
    <rPh sb="0" eb="2">
      <t>シロメシ</t>
    </rPh>
    <phoneticPr fontId="3"/>
  </si>
  <si>
    <t>わかめ飯</t>
    <rPh sb="3" eb="4">
      <t>メシ</t>
    </rPh>
    <phoneticPr fontId="3"/>
  </si>
  <si>
    <t>麦飯</t>
    <rPh sb="0" eb="2">
      <t>ムギメシ</t>
    </rPh>
    <phoneticPr fontId="3"/>
  </si>
  <si>
    <t>わかめ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</si>
</sst>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16" fillId="0" borderId="2" xfId="0" applyFont="1" applyFill="1" applyBorder="1" applyAlignment="1" applyProtection="1">
      <alignment vertical="center" shrinkToFit="1"/>
      <protection locked="0"/>
    </xf>
    <xf numFmtId="38" fontId="8" fillId="0" borderId="6" xfId="1" applyFont="1" applyFill="1" applyBorder="1" applyAlignment="1" applyProtection="1">
      <alignment horizontal="center" vertical="center" shrinkToFit="1"/>
      <protection hidden="1"/>
    </xf>
    <xf numFmtId="38" fontId="8" fillId="0" borderId="8" xfId="1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9" xfId="0" applyFont="1" applyFill="1" applyBorder="1" applyAlignment="1" applyProtection="1">
      <alignment vertical="center" shrinkToFit="1"/>
      <protection locked="0"/>
    </xf>
    <xf numFmtId="176" fontId="8" fillId="0" borderId="8" xfId="1" applyNumberFormat="1" applyFont="1" applyFill="1" applyBorder="1" applyAlignment="1" applyProtection="1">
      <alignment horizontal="left" vertical="center" shrinkToFit="1"/>
      <protection hidden="1"/>
    </xf>
    <xf numFmtId="0" fontId="16" fillId="0" borderId="13" xfId="0" applyFont="1" applyFill="1" applyBorder="1" applyAlignment="1" applyProtection="1">
      <alignment vertical="center" shrinkToFit="1"/>
      <protection locked="0"/>
    </xf>
    <xf numFmtId="0" fontId="16" fillId="0" borderId="9" xfId="0" applyFont="1" applyBorder="1" applyAlignment="1" applyProtection="1">
      <alignment vertical="center" shrinkToFit="1"/>
      <protection locked="0"/>
    </xf>
    <xf numFmtId="0" fontId="8" fillId="0" borderId="18" xfId="0" applyFont="1" applyFill="1" applyBorder="1" applyAlignment="1" applyProtection="1">
      <alignment horizontal="left" vertical="center" shrinkToFit="1"/>
      <protection hidden="1"/>
    </xf>
    <xf numFmtId="0" fontId="16" fillId="0" borderId="18" xfId="0" applyFont="1" applyFill="1" applyBorder="1" applyAlignment="1" applyProtection="1">
      <alignment vertical="center" shrinkToFit="1"/>
      <protection locked="0"/>
    </xf>
    <xf numFmtId="0" fontId="16" fillId="0" borderId="16" xfId="0" applyFont="1" applyBorder="1" applyAlignment="1" applyProtection="1">
      <alignment vertical="center" shrinkToFit="1"/>
      <protection locked="0"/>
    </xf>
    <xf numFmtId="0" fontId="16" fillId="0" borderId="16" xfId="0" applyFont="1" applyFill="1" applyBorder="1" applyAlignment="1" applyProtection="1">
      <alignment vertical="center" shrinkToFit="1"/>
      <protection locked="0"/>
    </xf>
    <xf numFmtId="0" fontId="16" fillId="0" borderId="18" xfId="0" applyFont="1" applyBorder="1" applyAlignment="1" applyProtection="1">
      <alignment vertical="center" shrinkToFit="1"/>
      <protection locked="0"/>
    </xf>
    <xf numFmtId="0" fontId="16" fillId="0" borderId="15" xfId="0" applyFont="1" applyBorder="1" applyAlignment="1" applyProtection="1">
      <alignment vertical="center" shrinkToFit="1"/>
      <protection locked="0"/>
    </xf>
    <xf numFmtId="0" fontId="16" fillId="0" borderId="13" xfId="0" applyFont="1" applyBorder="1" applyAlignment="1" applyProtection="1">
      <alignment vertical="center" shrinkToFit="1"/>
      <protection locked="0"/>
    </xf>
    <xf numFmtId="0" fontId="8" fillId="0" borderId="16" xfId="0" applyFont="1" applyFill="1" applyBorder="1" applyAlignment="1" applyProtection="1">
      <alignment horizontal="left" vertical="center" shrinkToFit="1"/>
      <protection hidden="1"/>
    </xf>
    <xf numFmtId="0" fontId="16" fillId="0" borderId="9" xfId="0" applyFont="1" applyFill="1" applyBorder="1" applyAlignment="1" applyProtection="1">
      <alignment horizontal="left" vertical="center" shrinkToFit="1"/>
      <protection locked="0"/>
    </xf>
    <xf numFmtId="0" fontId="16" fillId="0" borderId="15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horizontal="center" vertical="center" shrinkToFit="1"/>
      <protection hidden="1"/>
    </xf>
    <xf numFmtId="38" fontId="7" fillId="0" borderId="8" xfId="1" applyFont="1" applyFill="1" applyBorder="1" applyAlignment="1" applyProtection="1">
      <alignment horizontal="left" vertical="center" shrinkToFit="1"/>
      <protection hidden="1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176" fontId="7" fillId="0" borderId="8" xfId="1" applyNumberFormat="1" applyFont="1" applyFill="1" applyBorder="1" applyAlignment="1" applyProtection="1">
      <alignment horizontal="left" vertical="center" shrinkToFit="1"/>
      <protection hidden="1"/>
    </xf>
    <xf numFmtId="0" fontId="7" fillId="0" borderId="16" xfId="0" applyFont="1" applyFill="1" applyBorder="1" applyAlignment="1" applyProtection="1">
      <alignment horizontal="left" vertical="center" shrinkToFit="1"/>
      <protection hidden="1"/>
    </xf>
    <xf numFmtId="0" fontId="7" fillId="0" borderId="17" xfId="0" applyFont="1" applyFill="1" applyBorder="1" applyAlignment="1" applyProtection="1">
      <alignment horizontal="left" vertical="center" shrinkToFit="1"/>
      <protection hidden="1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4" fillId="0" borderId="17" xfId="0" applyFont="1" applyFill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4" fillId="0" borderId="18" xfId="0" applyFont="1" applyFill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7" fillId="0" borderId="18" xfId="0" applyFont="1" applyFill="1" applyBorder="1" applyAlignment="1" applyProtection="1">
      <alignment horizontal="left" vertical="center" shrinkToFit="1"/>
      <protection hidden="1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13" fillId="0" borderId="16" xfId="0" applyFont="1" applyFill="1" applyBorder="1" applyAlignment="1" applyProtection="1">
      <alignment horizontal="left" vertical="center" shrinkToFit="1"/>
      <protection hidden="1"/>
    </xf>
    <xf numFmtId="0" fontId="13" fillId="0" borderId="18" xfId="0" applyFont="1" applyFill="1" applyBorder="1" applyAlignment="1" applyProtection="1">
      <alignment horizontal="left" vertical="center" shrinkToFit="1"/>
      <protection hidden="1"/>
    </xf>
    <xf numFmtId="0" fontId="16" fillId="0" borderId="2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16" xfId="0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19" fillId="0" borderId="0" xfId="0" applyFont="1" applyAlignment="1" applyProtection="1">
      <alignment horizontal="right" vertical="center" shrinkToFit="1"/>
      <protection hidden="1"/>
    </xf>
    <xf numFmtId="0" fontId="19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 vertical="center"/>
      <protection hidden="1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13" fillId="0" borderId="2" xfId="0" applyFont="1" applyFill="1" applyBorder="1" applyAlignment="1" applyProtection="1">
      <alignment horizontal="left" vertical="center" shrinkToFit="1"/>
      <protection hidden="1"/>
    </xf>
    <xf numFmtId="0" fontId="13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13" xfId="0" applyFont="1" applyFill="1" applyBorder="1" applyAlignment="1" applyProtection="1">
      <alignment horizontal="left" vertical="center" shrinkToFit="1"/>
      <protection hidden="1"/>
    </xf>
    <xf numFmtId="0" fontId="13" fillId="0" borderId="0" xfId="0" applyFont="1" applyFill="1" applyBorder="1" applyAlignment="1" applyProtection="1">
      <alignment horizontal="left" vertical="center" shrinkToFit="1"/>
      <protection hidden="1"/>
    </xf>
    <xf numFmtId="38" fontId="8" fillId="0" borderId="6" xfId="1" applyFont="1" applyFill="1" applyBorder="1" applyAlignment="1" applyProtection="1">
      <alignment horizontal="center" vertical="center" shrinkToFit="1"/>
      <protection hidden="1"/>
    </xf>
    <xf numFmtId="38" fontId="8" fillId="0" borderId="8" xfId="1" applyFont="1" applyFill="1" applyBorder="1" applyAlignment="1" applyProtection="1">
      <alignment horizontal="center" vertical="center" shrinkToFit="1"/>
      <protection hidden="1"/>
    </xf>
    <xf numFmtId="0" fontId="8" fillId="0" borderId="1" xfId="0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8" fillId="0" borderId="15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 applyProtection="1">
      <alignment horizontal="center" vertical="center" wrapText="1" shrinkToFit="1"/>
      <protection hidden="1"/>
    </xf>
    <xf numFmtId="0" fontId="12" fillId="0" borderId="8" xfId="0" applyFont="1" applyBorder="1" applyAlignment="1" applyProtection="1">
      <alignment horizontal="center" vertical="center" wrapText="1" shrinkToFit="1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 textRotation="255" shrinkToFit="1"/>
      <protection hidden="1"/>
    </xf>
    <xf numFmtId="0" fontId="13" fillId="0" borderId="15" xfId="0" applyFont="1" applyBorder="1" applyAlignment="1" applyProtection="1">
      <alignment horizontal="center" vertical="center" textRotation="255" shrinkToFit="1"/>
      <protection hidden="1"/>
    </xf>
    <xf numFmtId="0" fontId="9" fillId="0" borderId="9" xfId="0" applyFont="1" applyBorder="1" applyAlignment="1" applyProtection="1">
      <alignment horizontal="center" vertical="center" textRotation="255" shrinkToFit="1"/>
      <protection hidden="1"/>
    </xf>
    <xf numFmtId="0" fontId="9" fillId="0" borderId="15" xfId="0" applyFont="1" applyBorder="1" applyAlignment="1" applyProtection="1">
      <alignment horizontal="center" vertical="center" textRotation="255" shrinkToFit="1"/>
      <protection hidden="1"/>
    </xf>
    <xf numFmtId="0" fontId="13" fillId="0" borderId="13" xfId="0" applyFont="1" applyBorder="1" applyAlignment="1" applyProtection="1">
      <alignment horizontal="center" vertical="center" shrinkToFit="1"/>
      <protection hidden="1"/>
    </xf>
    <xf numFmtId="0" fontId="13" fillId="0" borderId="14" xfId="0" applyFont="1" applyBorder="1" applyAlignment="1" applyProtection="1">
      <alignment horizontal="center" vertical="center" shrinkToFit="1"/>
      <protection hidden="1"/>
    </xf>
    <xf numFmtId="0" fontId="13" fillId="0" borderId="16" xfId="0" applyFont="1" applyBorder="1" applyAlignment="1" applyProtection="1">
      <alignment horizontal="center" vertical="center" shrinkToFit="1"/>
      <protection hidden="1"/>
    </xf>
    <xf numFmtId="0" fontId="13" fillId="0" borderId="17" xfId="0" applyFont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12" xfId="0" applyFont="1" applyBorder="1" applyAlignment="1" applyProtection="1">
      <alignment horizontal="center" vertical="center" shrinkToFit="1"/>
      <protection hidden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5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7" fillId="0" borderId="2" xfId="0" applyFont="1" applyFill="1" applyBorder="1" applyAlignment="1" applyProtection="1">
      <alignment horizontal="left" vertical="center" shrinkToFit="1"/>
      <protection hidden="1"/>
    </xf>
    <xf numFmtId="0" fontId="7" fillId="0" borderId="4" xfId="0" applyFont="1" applyFill="1" applyBorder="1" applyAlignment="1" applyProtection="1">
      <alignment horizontal="left" vertical="center" shrinkToFit="1"/>
      <protection hidden="1"/>
    </xf>
    <xf numFmtId="0" fontId="7" fillId="0" borderId="13" xfId="0" applyFont="1" applyFill="1" applyBorder="1" applyAlignment="1" applyProtection="1">
      <alignment horizontal="left" vertical="center" shrinkToFit="1"/>
      <protection hidden="1"/>
    </xf>
    <xf numFmtId="0" fontId="7" fillId="0" borderId="14" xfId="0" applyFont="1" applyFill="1" applyBorder="1" applyAlignment="1" applyProtection="1">
      <alignment horizontal="left" vertical="center" shrinkToFit="1"/>
      <protection hidden="1"/>
    </xf>
    <xf numFmtId="38" fontId="7" fillId="0" borderId="6" xfId="1" applyFont="1" applyFill="1" applyBorder="1" applyAlignment="1" applyProtection="1">
      <alignment horizontal="center" vertical="center" shrinkToFit="1"/>
      <protection hidden="1"/>
    </xf>
    <xf numFmtId="38" fontId="7" fillId="0" borderId="8" xfId="1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left" vertical="center" shrinkToFit="1"/>
      <protection hidden="1"/>
    </xf>
    <xf numFmtId="0" fontId="7" fillId="0" borderId="0" xfId="0" applyFont="1" applyFill="1" applyBorder="1" applyAlignment="1" applyProtection="1">
      <alignment horizontal="left" vertical="center" shrinkToFit="1"/>
      <protection hidden="1"/>
    </xf>
    <xf numFmtId="38" fontId="7" fillId="0" borderId="5" xfId="1" applyFont="1" applyFill="1" applyBorder="1" applyAlignment="1" applyProtection="1">
      <alignment horizontal="center" vertical="center" shrinkToFit="1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gif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110</xdr:row>
      <xdr:rowOff>0</xdr:rowOff>
    </xdr:from>
    <xdr:ext cx="7072312" cy="928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191375"/>
          <a:ext cx="7072312" cy="9286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に担任に申し出て下さい。</a:t>
          </a:r>
        </a:p>
      </xdr:txBody>
    </xdr:sp>
    <xdr:clientData/>
  </xdr:oneCellAnchor>
  <xdr:twoCellAnchor>
    <xdr:from>
      <xdr:col>9</xdr:col>
      <xdr:colOff>702469</xdr:colOff>
      <xdr:row>110</xdr:row>
      <xdr:rowOff>0</xdr:rowOff>
    </xdr:from>
    <xdr:to>
      <xdr:col>16</xdr:col>
      <xdr:colOff>190499</xdr:colOff>
      <xdr:row>113</xdr:row>
      <xdr:rowOff>47624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03294" y="7191375"/>
          <a:ext cx="5212555" cy="6476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今月の野々市産食材・・しいたけ・大豆・にんにく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たまねぎ　　　　　　　　　　　</a:t>
          </a:r>
        </a:p>
      </xdr:txBody>
    </xdr:sp>
    <xdr:clientData/>
  </xdr:twoCellAnchor>
  <xdr:twoCellAnchor>
    <xdr:from>
      <xdr:col>0</xdr:col>
      <xdr:colOff>0</xdr:colOff>
      <xdr:row>115</xdr:row>
      <xdr:rowOff>11907</xdr:rowOff>
    </xdr:from>
    <xdr:to>
      <xdr:col>16</xdr:col>
      <xdr:colOff>79375</xdr:colOff>
      <xdr:row>165</xdr:row>
      <xdr:rowOff>158750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8473282"/>
          <a:ext cx="12414250" cy="10465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en-US" sz="3600" b="0" i="0" u="none" strike="noStrike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スポーツと食事</a:t>
          </a:r>
          <a:endParaRPr lang="en-US" altLang="ja-JP" sz="3600" b="0" i="0" u="none" strike="noStrike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r>
            <a:rPr lang="ja-JP" altLang="en-US" sz="16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8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夏休みに入ると、生活リズムが乱れやすくなります。特に部活動などで体を動かしている人は、成長期に必要な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エネ</a:t>
          </a:r>
          <a:r>
            <a:rPr lang="ja-JP" altLang="ja-JP" sz="18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ルギーや栄養量に加えて、運動で消費する分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も</a:t>
          </a:r>
          <a:r>
            <a:rPr lang="ja-JP" altLang="ja-JP" sz="18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必要となります。体の基礎をつくるためにはバランスの良い食事が基本です。元気に夏を乗り切るために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栄養バランスのよい食生活を心がけましょう。</a:t>
          </a:r>
          <a:endParaRPr lang="en-US" altLang="ja-JP" sz="18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lang="en-US" altLang="ja-JP" sz="18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8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☆食事の基本☆　６つをそろえた食事が基本です</a:t>
          </a:r>
          <a:endParaRPr lang="en-US" altLang="ja-JP" sz="28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8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8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8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8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8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8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8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8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8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☆間食（補食）のとり方☆</a:t>
          </a:r>
          <a:endParaRPr lang="en-US" altLang="ja-JP" sz="60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スナック菓子や炭酸飲料には、ビタミン・ミネラルがほとんど含まれていません。エネルギーは補えますが、食べ過ぎて食事が食べられなくなれば、貧血などを引き起こすこともあります。お菓子はほどほどにし、おにぎりやパン、バナナなどの果物や果汁１００％のジュース、牛乳などを組み合わせることを</a:t>
          </a:r>
          <a:r>
            <a:rPr lang="ja-JP" altLang="en-US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おすすめし</a:t>
          </a:r>
          <a:r>
            <a:rPr lang="ja-JP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ます。</a:t>
          </a:r>
          <a:endParaRPr lang="en-US" altLang="ja-JP" sz="1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2</xdr:col>
      <xdr:colOff>2</xdr:colOff>
      <xdr:row>126</xdr:row>
      <xdr:rowOff>119063</xdr:rowOff>
    </xdr:from>
    <xdr:to>
      <xdr:col>15</xdr:col>
      <xdr:colOff>460375</xdr:colOff>
      <xdr:row>144</xdr:row>
      <xdr:rowOff>95250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2" y="10850563"/>
          <a:ext cx="11255373" cy="369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444499</xdr:colOff>
      <xdr:row>152</xdr:row>
      <xdr:rowOff>31749</xdr:rowOff>
    </xdr:from>
    <xdr:to>
      <xdr:col>5</xdr:col>
      <xdr:colOff>301624</xdr:colOff>
      <xdr:row>162</xdr:row>
      <xdr:rowOff>150812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44499" y="16128999"/>
          <a:ext cx="2682875" cy="2182813"/>
        </a:xfrm>
        <a:prstGeom prst="ellipse">
          <a:avLst/>
        </a:prstGeom>
        <a:noFill/>
        <a:ln w="85725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381001</xdr:colOff>
      <xdr:row>152</xdr:row>
      <xdr:rowOff>150811</xdr:rowOff>
    </xdr:from>
    <xdr:to>
      <xdr:col>3</xdr:col>
      <xdr:colOff>206375</xdr:colOff>
      <xdr:row>156</xdr:row>
      <xdr:rowOff>150811</xdr:rowOff>
    </xdr:to>
    <xdr:pic>
      <xdr:nvPicPr>
        <xdr:cNvPr id="7" name="図 6" descr="5_03_0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1" y="16248061"/>
          <a:ext cx="952499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158749</xdr:colOff>
      <xdr:row>152</xdr:row>
      <xdr:rowOff>103187</xdr:rowOff>
    </xdr:from>
    <xdr:to>
      <xdr:col>5</xdr:col>
      <xdr:colOff>39687</xdr:colOff>
      <xdr:row>157</xdr:row>
      <xdr:rowOff>7937</xdr:rowOff>
    </xdr:to>
    <xdr:pic>
      <xdr:nvPicPr>
        <xdr:cNvPr id="9" name="図 8" descr="5_02_27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5124" y="16200437"/>
          <a:ext cx="1230313" cy="93662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157</xdr:row>
      <xdr:rowOff>99218</xdr:rowOff>
    </xdr:from>
    <xdr:to>
      <xdr:col>3</xdr:col>
      <xdr:colOff>111127</xdr:colOff>
      <xdr:row>163</xdr:row>
      <xdr:rowOff>15875</xdr:rowOff>
    </xdr:to>
    <xdr:pic>
      <xdr:nvPicPr>
        <xdr:cNvPr id="11" name="図 10" descr="5_04_24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17228343"/>
          <a:ext cx="762002" cy="1154907"/>
        </a:xfrm>
        <a:prstGeom prst="rect">
          <a:avLst/>
        </a:prstGeom>
      </xdr:spPr>
    </xdr:pic>
    <xdr:clientData/>
  </xdr:twoCellAnchor>
  <xdr:twoCellAnchor editAs="oneCell">
    <xdr:from>
      <xdr:col>4</xdr:col>
      <xdr:colOff>504034</xdr:colOff>
      <xdr:row>157</xdr:row>
      <xdr:rowOff>87312</xdr:rowOff>
    </xdr:from>
    <xdr:to>
      <xdr:col>5</xdr:col>
      <xdr:colOff>444500</xdr:colOff>
      <xdr:row>162</xdr:row>
      <xdr:rowOff>132872</xdr:rowOff>
    </xdr:to>
    <xdr:pic>
      <xdr:nvPicPr>
        <xdr:cNvPr id="12" name="図 11" descr="FRUIT6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80409" y="17216437"/>
          <a:ext cx="1289841" cy="1077435"/>
        </a:xfrm>
        <a:prstGeom prst="rect">
          <a:avLst/>
        </a:prstGeom>
      </xdr:spPr>
    </xdr:pic>
    <xdr:clientData/>
  </xdr:twoCellAnchor>
  <xdr:twoCellAnchor>
    <xdr:from>
      <xdr:col>5</xdr:col>
      <xdr:colOff>1254126</xdr:colOff>
      <xdr:row>152</xdr:row>
      <xdr:rowOff>47625</xdr:rowOff>
    </xdr:from>
    <xdr:to>
      <xdr:col>10</xdr:col>
      <xdr:colOff>428625</xdr:colOff>
      <xdr:row>160</xdr:row>
      <xdr:rowOff>95250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079876" y="16144875"/>
          <a:ext cx="3762374" cy="1698625"/>
        </a:xfrm>
        <a:prstGeom prst="rect">
          <a:avLst/>
        </a:prstGeom>
        <a:noFill/>
        <a:ln w="50800">
          <a:solidFill>
            <a:srgbClr val="00B0F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こまめな水分補給も忘れずに!!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ea typeface="HGP創英角ﾎﾟｯﾌﾟ体"/>
            <a:cs typeface="Times New Roman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※甘くない飲み物（水・お茶）をこまめに飲みましょう。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※汗をたくさんかいた時には塩分も一緒とるようにします。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10</xdr:col>
      <xdr:colOff>746125</xdr:colOff>
      <xdr:row>151</xdr:row>
      <xdr:rowOff>11907</xdr:rowOff>
    </xdr:from>
    <xdr:to>
      <xdr:col>12</xdr:col>
      <xdr:colOff>412750</xdr:colOff>
      <xdr:row>160</xdr:row>
      <xdr:rowOff>2382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76"/>
        <a:stretch/>
      </xdr:blipFill>
      <xdr:spPr bwMode="auto">
        <a:xfrm>
          <a:off x="8159750" y="15902782"/>
          <a:ext cx="1285875" cy="1847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666750</xdr:colOff>
      <xdr:row>152</xdr:row>
      <xdr:rowOff>174625</xdr:rowOff>
    </xdr:from>
    <xdr:to>
      <xdr:col>13</xdr:col>
      <xdr:colOff>508000</xdr:colOff>
      <xdr:row>159</xdr:row>
      <xdr:rowOff>111126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48" t="10555" r="31111" b="7964"/>
        <a:stretch/>
      </xdr:blipFill>
      <xdr:spPr>
        <a:xfrm>
          <a:off x="9699625" y="16271875"/>
          <a:ext cx="650875" cy="1381126"/>
        </a:xfrm>
        <a:prstGeom prst="rect">
          <a:avLst/>
        </a:prstGeom>
      </xdr:spPr>
    </xdr:pic>
    <xdr:clientData/>
  </xdr:twoCellAnchor>
  <xdr:twoCellAnchor editAs="oneCell">
    <xdr:from>
      <xdr:col>14</xdr:col>
      <xdr:colOff>15875</xdr:colOff>
      <xdr:row>154</xdr:row>
      <xdr:rowOff>0</xdr:rowOff>
    </xdr:from>
    <xdr:to>
      <xdr:col>15</xdr:col>
      <xdr:colOff>31750</xdr:colOff>
      <xdr:row>158</xdr:row>
      <xdr:rowOff>44927</xdr:rowOff>
    </xdr:to>
    <xdr:pic>
      <xdr:nvPicPr>
        <xdr:cNvPr id="16" name="図 15" descr="C:\Users\kyusyoku_center4\Desktop\sensei\ディスクトップ\SHOKUIKUCD\２_食生活イラスト\04_朝食のメニュー\カラー\2_04_18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6510000"/>
          <a:ext cx="825500" cy="8704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698499</xdr:colOff>
      <xdr:row>160</xdr:row>
      <xdr:rowOff>142875</xdr:rowOff>
    </xdr:from>
    <xdr:to>
      <xdr:col>13</xdr:col>
      <xdr:colOff>142874</xdr:colOff>
      <xdr:row>164</xdr:row>
      <xdr:rowOff>124302</xdr:rowOff>
    </xdr:to>
    <xdr:pic>
      <xdr:nvPicPr>
        <xdr:cNvPr id="17" name="図 16" descr="C:\Users\kyusyoku_center4\Desktop\sensei\ディスクトップ\SHOKUIKUCD\２_食生活イラスト\04_朝食のメニュー\カラー\2_04_20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1749" y="17891125"/>
          <a:ext cx="1063625" cy="8069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476250</xdr:colOff>
      <xdr:row>160</xdr:row>
      <xdr:rowOff>142875</xdr:rowOff>
    </xdr:from>
    <xdr:to>
      <xdr:col>14</xdr:col>
      <xdr:colOff>746125</xdr:colOff>
      <xdr:row>164</xdr:row>
      <xdr:rowOff>63342</xdr:rowOff>
    </xdr:to>
    <xdr:pic>
      <xdr:nvPicPr>
        <xdr:cNvPr id="18" name="図 17" descr="C:\Users\kyusyoku_center4\Desktop\sensei\ディスクトップ\SHOKUIKUCD\２_食生活イラスト\04_朝食のメニュー\カラー\2_04_11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50" y="17891125"/>
          <a:ext cx="1079500" cy="7459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349250</xdr:colOff>
      <xdr:row>161</xdr:row>
      <xdr:rowOff>15875</xdr:rowOff>
    </xdr:from>
    <xdr:to>
      <xdr:col>10</xdr:col>
      <xdr:colOff>730250</xdr:colOff>
      <xdr:row>164</xdr:row>
      <xdr:rowOff>190500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43625" y="17970500"/>
          <a:ext cx="2000250" cy="793750"/>
        </a:xfrm>
        <a:prstGeom prst="wedgeRoundRectCallout">
          <a:avLst>
            <a:gd name="adj1" fmla="val 65675"/>
            <a:gd name="adj2" fmla="val 650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食事からも水分、塩分がとれます。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8&#26376;\&#9733;&#32102;&#39135;&#31649;&#29702;2020.8&#26376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24</v>
          </cell>
        </row>
        <row r="13">
          <cell r="F13">
            <v>25</v>
          </cell>
        </row>
        <row r="14">
          <cell r="F14">
            <v>26</v>
          </cell>
        </row>
        <row r="15">
          <cell r="F15">
            <v>27</v>
          </cell>
        </row>
        <row r="16">
          <cell r="F16">
            <v>28</v>
          </cell>
        </row>
        <row r="17">
          <cell r="F17">
            <v>31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7">
        <row r="1">
          <cell r="B1">
            <v>8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3">
          <cell r="H3">
            <v>1</v>
          </cell>
          <cell r="I3">
            <v>1</v>
          </cell>
          <cell r="K3" t="str">
            <v>白飯</v>
          </cell>
        </row>
        <row r="6">
          <cell r="H6">
            <v>2</v>
          </cell>
          <cell r="I6">
            <v>2</v>
          </cell>
          <cell r="K6" t="str">
            <v>牛乳</v>
          </cell>
        </row>
        <row r="8">
          <cell r="H8">
            <v>3</v>
          </cell>
          <cell r="I8">
            <v>4</v>
          </cell>
          <cell r="K8" t="str">
            <v>春巻き</v>
          </cell>
        </row>
        <row r="11">
          <cell r="H11">
            <v>4</v>
          </cell>
          <cell r="I11">
            <v>5</v>
          </cell>
          <cell r="K11" t="str">
            <v>高野豆腐のオイスターソース炒め</v>
          </cell>
        </row>
        <row r="28">
          <cell r="H28">
            <v>5</v>
          </cell>
          <cell r="I28">
            <v>6</v>
          </cell>
          <cell r="K28" t="str">
            <v>冷やしラーメン</v>
          </cell>
        </row>
        <row r="58">
          <cell r="H58">
            <v>1</v>
          </cell>
          <cell r="I58">
            <v>1</v>
          </cell>
          <cell r="K58" t="str">
            <v>白飯</v>
          </cell>
        </row>
        <row r="61">
          <cell r="H61">
            <v>2</v>
          </cell>
          <cell r="I61">
            <v>2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K63" t="str">
            <v>鮭のマヨネーズ焼き</v>
          </cell>
        </row>
        <row r="74">
          <cell r="H74">
            <v>4</v>
          </cell>
          <cell r="I74">
            <v>5</v>
          </cell>
          <cell r="K74" t="str">
            <v>野菜のごま和え</v>
          </cell>
        </row>
        <row r="84">
          <cell r="H84">
            <v>5</v>
          </cell>
          <cell r="I84">
            <v>7</v>
          </cell>
          <cell r="K84" t="str">
            <v>豚汁</v>
          </cell>
        </row>
        <row r="85">
          <cell r="K85" t="str">
            <v/>
          </cell>
        </row>
        <row r="86">
          <cell r="K86" t="str">
            <v/>
          </cell>
        </row>
        <row r="87">
          <cell r="K87" t="str">
            <v/>
          </cell>
        </row>
        <row r="88">
          <cell r="K88" t="str">
            <v/>
          </cell>
        </row>
        <row r="89">
          <cell r="K89" t="str">
            <v/>
          </cell>
        </row>
        <row r="90">
          <cell r="K90" t="str">
            <v/>
          </cell>
        </row>
        <row r="91">
          <cell r="K91" t="str">
            <v/>
          </cell>
        </row>
        <row r="92">
          <cell r="K92" t="str">
            <v/>
          </cell>
        </row>
        <row r="93">
          <cell r="K93" t="str">
            <v/>
          </cell>
        </row>
        <row r="94">
          <cell r="K94" t="str">
            <v/>
          </cell>
        </row>
        <row r="113">
          <cell r="H113">
            <v>1</v>
          </cell>
          <cell r="I113">
            <v>1</v>
          </cell>
          <cell r="K113" t="str">
            <v>わかめ飯</v>
          </cell>
        </row>
        <row r="116">
          <cell r="H116">
            <v>2</v>
          </cell>
          <cell r="I116">
            <v>2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K118" t="str">
            <v>黒酢の酢豚</v>
          </cell>
        </row>
        <row r="138">
          <cell r="H138">
            <v>4</v>
          </cell>
          <cell r="I138">
            <v>7</v>
          </cell>
          <cell r="K138" t="str">
            <v>中華風コーンスープ</v>
          </cell>
        </row>
        <row r="154">
          <cell r="H154">
            <v>5</v>
          </cell>
          <cell r="I154">
            <v>8</v>
          </cell>
          <cell r="K154" t="str">
            <v>果物</v>
          </cell>
        </row>
        <row r="168">
          <cell r="H168">
            <v>1</v>
          </cell>
          <cell r="I168">
            <v>1</v>
          </cell>
          <cell r="K168" t="str">
            <v>白飯</v>
          </cell>
        </row>
        <row r="171">
          <cell r="H171">
            <v>2</v>
          </cell>
          <cell r="I171">
            <v>2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K173" t="str">
            <v>ピリ辛チキン</v>
          </cell>
        </row>
        <row r="187">
          <cell r="H187">
            <v>4</v>
          </cell>
          <cell r="I187">
            <v>5</v>
          </cell>
          <cell r="K187" t="str">
            <v>ベーコンポテトサラダ</v>
          </cell>
        </row>
        <row r="201">
          <cell r="H201">
            <v>5</v>
          </cell>
          <cell r="I201">
            <v>7</v>
          </cell>
          <cell r="K201" t="str">
            <v>豆乳みそ汁</v>
          </cell>
        </row>
        <row r="223">
          <cell r="H223">
            <v>1</v>
          </cell>
          <cell r="I223">
            <v>1</v>
          </cell>
          <cell r="K223" t="str">
            <v>麦飯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3</v>
          </cell>
          <cell r="I228">
            <v>3</v>
          </cell>
          <cell r="K228" t="str">
            <v>夏野菜カレー</v>
          </cell>
        </row>
        <row r="253">
          <cell r="H253">
            <v>4</v>
          </cell>
          <cell r="I253">
            <v>5</v>
          </cell>
          <cell r="K253" t="str">
            <v>福神漬</v>
          </cell>
        </row>
        <row r="255">
          <cell r="H255">
            <v>5</v>
          </cell>
          <cell r="I255">
            <v>8</v>
          </cell>
          <cell r="K255" t="str">
            <v>フルーツヨーグルト</v>
          </cell>
        </row>
        <row r="278">
          <cell r="H278">
            <v>1</v>
          </cell>
          <cell r="I278">
            <v>1</v>
          </cell>
          <cell r="K278" t="str">
            <v>白飯</v>
          </cell>
        </row>
        <row r="281">
          <cell r="H281">
            <v>2</v>
          </cell>
          <cell r="I281">
            <v>2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K283" t="str">
            <v>鶏松風</v>
          </cell>
        </row>
        <row r="294">
          <cell r="H294">
            <v>4</v>
          </cell>
          <cell r="I294">
            <v>5</v>
          </cell>
          <cell r="K294" t="str">
            <v>ごぼうゴマネーズサラダ</v>
          </cell>
        </row>
        <row r="306">
          <cell r="H306">
            <v>5</v>
          </cell>
          <cell r="I306">
            <v>7</v>
          </cell>
          <cell r="K306" t="str">
            <v>さつまあげと小松菜のみそ汁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>
        <row r="6">
          <cell r="U6">
            <v>857.70379999999977</v>
          </cell>
          <cell r="X6">
            <v>25.853979999999996</v>
          </cell>
          <cell r="Z6">
            <v>25.511520000000004</v>
          </cell>
        </row>
        <row r="7">
          <cell r="U7">
            <v>818.06930000000011</v>
          </cell>
          <cell r="X7">
            <v>38.016890000000004</v>
          </cell>
          <cell r="Z7">
            <v>24.446060000000013</v>
          </cell>
        </row>
        <row r="8">
          <cell r="U8">
            <v>880.45759999999996</v>
          </cell>
          <cell r="X8">
            <v>35.425280000000001</v>
          </cell>
          <cell r="Z8">
            <v>23.032070000000004</v>
          </cell>
        </row>
        <row r="9">
          <cell r="U9">
            <v>865.25139999999999</v>
          </cell>
          <cell r="X9">
            <v>35.819969999999998</v>
          </cell>
          <cell r="Z9">
            <v>27.86965</v>
          </cell>
        </row>
        <row r="10">
          <cell r="U10">
            <v>921.19325000000015</v>
          </cell>
          <cell r="X10">
            <v>23.740015</v>
          </cell>
          <cell r="Z10">
            <v>24.456574999999997</v>
          </cell>
        </row>
        <row r="11">
          <cell r="U11">
            <v>835.0559999999997</v>
          </cell>
          <cell r="X11">
            <v>35.548999999999999</v>
          </cell>
          <cell r="Z11">
            <v>23.217499999999998</v>
          </cell>
        </row>
        <row r="12">
          <cell r="U12">
            <v>0</v>
          </cell>
          <cell r="X12">
            <v>0</v>
          </cell>
          <cell r="Z12">
            <v>0</v>
          </cell>
        </row>
        <row r="13">
          <cell r="U13">
            <v>0</v>
          </cell>
          <cell r="X13">
            <v>0</v>
          </cell>
          <cell r="Z13">
            <v>0</v>
          </cell>
        </row>
        <row r="14">
          <cell r="U14">
            <v>0</v>
          </cell>
          <cell r="X14">
            <v>0</v>
          </cell>
          <cell r="Z14">
            <v>0</v>
          </cell>
        </row>
        <row r="15">
          <cell r="U15">
            <v>0</v>
          </cell>
          <cell r="X15">
            <v>0</v>
          </cell>
          <cell r="Z15">
            <v>0</v>
          </cell>
        </row>
        <row r="16">
          <cell r="U16">
            <v>0</v>
          </cell>
          <cell r="X16">
            <v>0</v>
          </cell>
          <cell r="Z16">
            <v>0</v>
          </cell>
        </row>
        <row r="17">
          <cell r="U17">
            <v>0</v>
          </cell>
          <cell r="X17">
            <v>0</v>
          </cell>
          <cell r="Z17">
            <v>0</v>
          </cell>
        </row>
        <row r="18">
          <cell r="U18">
            <v>0</v>
          </cell>
          <cell r="X18">
            <v>0</v>
          </cell>
          <cell r="Z18">
            <v>0</v>
          </cell>
        </row>
        <row r="19">
          <cell r="U19">
            <v>0</v>
          </cell>
          <cell r="X19">
            <v>0</v>
          </cell>
          <cell r="Z19">
            <v>0</v>
          </cell>
        </row>
        <row r="20">
          <cell r="U20">
            <v>0</v>
          </cell>
          <cell r="X20">
            <v>0</v>
          </cell>
          <cell r="Z20">
            <v>0</v>
          </cell>
        </row>
        <row r="21">
          <cell r="U21">
            <v>0</v>
          </cell>
          <cell r="X21">
            <v>0</v>
          </cell>
          <cell r="Z21">
            <v>0</v>
          </cell>
        </row>
        <row r="22">
          <cell r="U22">
            <v>0</v>
          </cell>
          <cell r="X22">
            <v>0</v>
          </cell>
          <cell r="Z22">
            <v>0</v>
          </cell>
        </row>
        <row r="23">
          <cell r="U23">
            <v>0</v>
          </cell>
          <cell r="X23">
            <v>0</v>
          </cell>
          <cell r="Z23">
            <v>0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73"/>
  <sheetViews>
    <sheetView tabSelected="1" view="pageBreakPreview" topLeftCell="B8" zoomScaleNormal="100" zoomScaleSheetLayoutView="100" workbookViewId="0">
      <selection activeCell="R139" sqref="R139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6.125" style="49" customWidth="1"/>
    <col min="4" max="4" width="4.625" style="1" customWidth="1"/>
    <col min="5" max="6" width="17.625" style="1" customWidth="1"/>
    <col min="7" max="15" width="10.625" style="2" customWidth="1"/>
    <col min="16" max="16" width="11.375" style="1" customWidth="1"/>
    <col min="17" max="17" width="3.7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8" ht="28.5">
      <c r="A1" s="145" t="s">
        <v>113</v>
      </c>
      <c r="B1" s="145"/>
      <c r="C1" s="145"/>
      <c r="D1" s="145"/>
      <c r="E1" s="59">
        <f>[1]作成!B1</f>
        <v>8</v>
      </c>
      <c r="F1" s="60" t="s">
        <v>0</v>
      </c>
      <c r="G1" s="61"/>
      <c r="H1" s="61"/>
      <c r="I1" s="62"/>
      <c r="J1" s="63"/>
      <c r="M1" s="63"/>
      <c r="N1" s="63"/>
      <c r="O1" s="64"/>
      <c r="P1" s="65" t="str">
        <f>[1]コード・基準値!$B$4</f>
        <v>野々市市中学校給食センター</v>
      </c>
      <c r="Q1" s="3"/>
      <c r="R1" s="2" t="s">
        <v>1</v>
      </c>
    </row>
    <row r="2" spans="1:18" ht="15" customHeight="1">
      <c r="A2" s="95" t="s">
        <v>2</v>
      </c>
      <c r="B2" s="95" t="s">
        <v>3</v>
      </c>
      <c r="C2" s="112" t="s">
        <v>4</v>
      </c>
      <c r="D2" s="113"/>
      <c r="E2" s="113"/>
      <c r="F2" s="114"/>
      <c r="G2" s="118" t="s">
        <v>5</v>
      </c>
      <c r="H2" s="118"/>
      <c r="I2" s="118"/>
      <c r="J2" s="118" t="s">
        <v>6</v>
      </c>
      <c r="K2" s="118"/>
      <c r="L2" s="118"/>
      <c r="M2" s="119" t="s">
        <v>7</v>
      </c>
      <c r="N2" s="120"/>
      <c r="O2" s="121"/>
      <c r="P2" s="76" t="s">
        <v>8</v>
      </c>
      <c r="Q2" s="76"/>
      <c r="R2" s="2" t="s">
        <v>9</v>
      </c>
    </row>
    <row r="3" spans="1:18" ht="15" customHeight="1">
      <c r="A3" s="96"/>
      <c r="B3" s="96"/>
      <c r="C3" s="115"/>
      <c r="D3" s="116"/>
      <c r="E3" s="116"/>
      <c r="F3" s="117"/>
      <c r="G3" s="98" t="s">
        <v>10</v>
      </c>
      <c r="H3" s="99"/>
      <c r="I3" s="4" t="s">
        <v>11</v>
      </c>
      <c r="J3" s="5" t="s">
        <v>12</v>
      </c>
      <c r="K3" s="100" t="s">
        <v>13</v>
      </c>
      <c r="L3" s="101"/>
      <c r="M3" s="100" t="s">
        <v>14</v>
      </c>
      <c r="N3" s="101"/>
      <c r="O3" s="6" t="s">
        <v>15</v>
      </c>
      <c r="P3" s="76" t="s">
        <v>16</v>
      </c>
      <c r="Q3" s="76"/>
      <c r="R3" s="2" t="s">
        <v>1</v>
      </c>
    </row>
    <row r="4" spans="1:18" ht="15" customHeight="1">
      <c r="A4" s="96"/>
      <c r="B4" s="96"/>
      <c r="C4" s="102" t="s">
        <v>17</v>
      </c>
      <c r="D4" s="104" t="s">
        <v>18</v>
      </c>
      <c r="E4" s="106" t="s">
        <v>19</v>
      </c>
      <c r="F4" s="107"/>
      <c r="G4" s="68" t="s">
        <v>20</v>
      </c>
      <c r="H4" s="69"/>
      <c r="I4" s="110" t="s">
        <v>21</v>
      </c>
      <c r="J4" s="66" t="s">
        <v>22</v>
      </c>
      <c r="K4" s="68" t="s">
        <v>23</v>
      </c>
      <c r="L4" s="69"/>
      <c r="M4" s="72" t="s">
        <v>24</v>
      </c>
      <c r="N4" s="73"/>
      <c r="O4" s="66" t="s">
        <v>25</v>
      </c>
      <c r="P4" s="76" t="s">
        <v>26</v>
      </c>
      <c r="Q4" s="76"/>
      <c r="R4" s="2" t="s">
        <v>1</v>
      </c>
    </row>
    <row r="5" spans="1:18" ht="15" customHeight="1">
      <c r="A5" s="97"/>
      <c r="B5" s="97"/>
      <c r="C5" s="103"/>
      <c r="D5" s="105"/>
      <c r="E5" s="108"/>
      <c r="F5" s="109"/>
      <c r="G5" s="70"/>
      <c r="H5" s="71"/>
      <c r="I5" s="111"/>
      <c r="J5" s="67"/>
      <c r="K5" s="70"/>
      <c r="L5" s="71"/>
      <c r="M5" s="74"/>
      <c r="N5" s="75"/>
      <c r="O5" s="67"/>
      <c r="P5" s="76" t="s">
        <v>27</v>
      </c>
      <c r="Q5" s="76"/>
      <c r="R5" s="2" t="s">
        <v>1</v>
      </c>
    </row>
    <row r="6" spans="1:18" ht="20.100000000000001" customHeight="1">
      <c r="A6" s="77">
        <f>IF([1]人数!$F12=0," ",[1]人数!$F12)</f>
        <v>24</v>
      </c>
      <c r="B6" s="80" t="s">
        <v>28</v>
      </c>
      <c r="C6" s="83" t="str">
        <f>IF(ISERROR(VLOOKUP(1,[1]作成!$H$2:$K$56,4,FALSE))," ",VLOOKUP(1,[1]作成!$H$2:$K$56,4,FALSE))</f>
        <v>白飯</v>
      </c>
      <c r="D6" s="86" t="str">
        <f>IF(ISERROR(VLOOKUP(2,[1]作成!$H$2:$K$56,4,FALSE))," ",VLOOKUP(2,[1]作成!$H$2:$K$56,4,FALSE))</f>
        <v>牛乳</v>
      </c>
      <c r="E6" s="89" t="str">
        <f>IF(ISERROR(VLOOKUP(3,[1]作成!$H$2:$K$56,4,FALSE))," ",VLOOKUP(3,[1]作成!$H$2:$K$56,4,FALSE))</f>
        <v>春巻き</v>
      </c>
      <c r="F6" s="90"/>
      <c r="G6" s="52" t="s">
        <v>29</v>
      </c>
      <c r="H6" s="7"/>
      <c r="I6" s="52" t="s">
        <v>30</v>
      </c>
      <c r="J6" s="52" t="s">
        <v>31</v>
      </c>
      <c r="K6" s="52" t="s">
        <v>32</v>
      </c>
      <c r="L6" s="53" t="s">
        <v>33</v>
      </c>
      <c r="M6" s="8" t="s">
        <v>114</v>
      </c>
      <c r="N6" s="7"/>
      <c r="O6" s="54" t="s">
        <v>34</v>
      </c>
      <c r="P6" s="9">
        <f>IF([1]計算!U6=0," ",[1]計算!U6)</f>
        <v>857.70379999999977</v>
      </c>
      <c r="Q6" s="10" t="s">
        <v>35</v>
      </c>
      <c r="R6" s="2" t="s">
        <v>36</v>
      </c>
    </row>
    <row r="7" spans="1:18" ht="20.100000000000001" customHeight="1">
      <c r="A7" s="78"/>
      <c r="B7" s="81"/>
      <c r="C7" s="84"/>
      <c r="D7" s="87"/>
      <c r="E7" s="91" t="str">
        <f>IF(ISERROR(VLOOKUP(4,[1]作成!$H$2:$K$56,4,FALSE))," ",VLOOKUP(4,[1]作成!$H$2:$K$56,4,FALSE))</f>
        <v>高野豆腐のオイスターソース炒め</v>
      </c>
      <c r="F7" s="92"/>
      <c r="G7" s="55" t="s">
        <v>37</v>
      </c>
      <c r="H7" s="11"/>
      <c r="I7" s="55" t="s">
        <v>38</v>
      </c>
      <c r="J7" s="55" t="s">
        <v>39</v>
      </c>
      <c r="K7" s="55" t="s">
        <v>40</v>
      </c>
      <c r="L7" s="53" t="s">
        <v>41</v>
      </c>
      <c r="M7" s="55" t="s">
        <v>42</v>
      </c>
      <c r="N7" s="11"/>
      <c r="O7" s="12"/>
      <c r="P7" s="9">
        <f>IF([1]計算!X6=0," ",[1]計算!X6)</f>
        <v>25.853979999999996</v>
      </c>
      <c r="Q7" s="13" t="s">
        <v>43</v>
      </c>
      <c r="R7" s="2" t="s">
        <v>1</v>
      </c>
    </row>
    <row r="8" spans="1:18" ht="20.100000000000001" customHeight="1">
      <c r="A8" s="78"/>
      <c r="B8" s="81"/>
      <c r="C8" s="84"/>
      <c r="D8" s="87"/>
      <c r="E8" s="91" t="str">
        <f>IF(ISERROR(VLOOKUP(5,[1]作成!$H$2:$K$56,4,FALSE))," ",VLOOKUP(5,[1]作成!$H$2:$K$56,4,FALSE))</f>
        <v>冷やしラーメン</v>
      </c>
      <c r="F8" s="92"/>
      <c r="G8" s="55" t="s">
        <v>44</v>
      </c>
      <c r="H8" s="11"/>
      <c r="I8" s="14"/>
      <c r="J8" s="55" t="s">
        <v>45</v>
      </c>
      <c r="K8" s="55" t="s">
        <v>46</v>
      </c>
      <c r="L8" s="53" t="s">
        <v>47</v>
      </c>
      <c r="M8" s="55" t="s">
        <v>48</v>
      </c>
      <c r="N8" s="11"/>
      <c r="O8" s="15"/>
      <c r="P8" s="9">
        <f>IF([1]計算!Z6=0," ",[1]計算!Z6)</f>
        <v>25.511520000000004</v>
      </c>
      <c r="Q8" s="13" t="s">
        <v>43</v>
      </c>
      <c r="R8" s="2" t="s">
        <v>9</v>
      </c>
    </row>
    <row r="9" spans="1:18" ht="20.100000000000001" customHeight="1">
      <c r="A9" s="79"/>
      <c r="B9" s="82"/>
      <c r="C9" s="85"/>
      <c r="D9" s="88"/>
      <c r="E9" s="16" t="str">
        <f>IF(ISERROR(VLOOKUP(6,[1]作成!$H$2:$K$56,4,FALSE))," ",VLOOKUP(6,[1]作成!$H$2:$K$56,4,FALSE))</f>
        <v xml:space="preserve"> </v>
      </c>
      <c r="F9" s="16" t="str">
        <f>IF(ISERROR(VLOOKUP(7,[1]作成!$H$2:$K$56,4,FALSE))," ",VLOOKUP(7,[1]作成!$H$2:$K$56,4,FALSE))</f>
        <v xml:space="preserve"> </v>
      </c>
      <c r="G9" s="56" t="s">
        <v>49</v>
      </c>
      <c r="H9" s="17"/>
      <c r="I9" s="18"/>
      <c r="J9" s="19"/>
      <c r="K9" s="56" t="s">
        <v>50</v>
      </c>
      <c r="L9" s="20"/>
      <c r="M9" s="56" t="s">
        <v>51</v>
      </c>
      <c r="N9" s="17"/>
      <c r="O9" s="21"/>
      <c r="P9" s="93" t="str">
        <f>IF([1]人数!I12=0," ",[1]人数!I12)</f>
        <v xml:space="preserve"> </v>
      </c>
      <c r="Q9" s="94"/>
      <c r="R9" s="2" t="s">
        <v>1</v>
      </c>
    </row>
    <row r="10" spans="1:18" ht="20.100000000000001" customHeight="1">
      <c r="A10" s="77">
        <f>IF([1]人数!$F13=0," ",[1]人数!$F13)</f>
        <v>25</v>
      </c>
      <c r="B10" s="122" t="s">
        <v>52</v>
      </c>
      <c r="C10" s="83" t="str">
        <f>IF(ISERROR(VLOOKUP(1,[1]作成!$H$57:$K$111,4,FALSE))," ",VLOOKUP(1,[1]作成!$H$57:$K$111,4,FALSE))</f>
        <v>白飯</v>
      </c>
      <c r="D10" s="86" t="str">
        <f>IF(ISERROR(VLOOKUP(2,[1]作成!$H$57:$K$111,4,FALSE))," ",VLOOKUP(2,[1]作成!$H$57:$K$111,4,FALSE))</f>
        <v>牛乳</v>
      </c>
      <c r="E10" s="89" t="str">
        <f>IF(ISERROR(VLOOKUP(3,[1]作成!$H$57:$K$111,4,FALSE))," ",VLOOKUP(3,[1]作成!$H$57:$K$111,4,FALSE))</f>
        <v>鮭のマヨネーズ焼き</v>
      </c>
      <c r="F10" s="90"/>
      <c r="G10" s="55" t="s">
        <v>53</v>
      </c>
      <c r="H10" s="53" t="s">
        <v>54</v>
      </c>
      <c r="I10" s="55" t="s">
        <v>30</v>
      </c>
      <c r="J10" s="55" t="s">
        <v>55</v>
      </c>
      <c r="K10" s="55" t="s">
        <v>32</v>
      </c>
      <c r="L10" s="53" t="s">
        <v>33</v>
      </c>
      <c r="M10" s="14" t="s">
        <v>114</v>
      </c>
      <c r="N10" s="53" t="s">
        <v>56</v>
      </c>
      <c r="O10" s="57" t="s">
        <v>57</v>
      </c>
      <c r="P10" s="9">
        <f>IF([1]計算!U7=0," ",[1]計算!U7)</f>
        <v>818.06930000000011</v>
      </c>
      <c r="Q10" s="10" t="s">
        <v>35</v>
      </c>
      <c r="R10" s="2" t="s">
        <v>36</v>
      </c>
    </row>
    <row r="11" spans="1:18" ht="20.100000000000001" customHeight="1">
      <c r="A11" s="78"/>
      <c r="B11" s="122"/>
      <c r="C11" s="84"/>
      <c r="D11" s="87"/>
      <c r="E11" s="91" t="str">
        <f>IF(ISERROR(VLOOKUP(4,[1]作成!$H$57:$K$111,4,FALSE))," ",VLOOKUP(4,[1]作成!$H$57:$K$111,4,FALSE))</f>
        <v>野菜のごま和え</v>
      </c>
      <c r="F11" s="92"/>
      <c r="G11" s="55" t="s">
        <v>58</v>
      </c>
      <c r="H11" s="11"/>
      <c r="I11" s="22"/>
      <c r="J11" s="55" t="s">
        <v>45</v>
      </c>
      <c r="K11" s="55" t="s">
        <v>50</v>
      </c>
      <c r="L11" s="53" t="s">
        <v>59</v>
      </c>
      <c r="M11" s="55" t="s">
        <v>42</v>
      </c>
      <c r="N11" s="11"/>
      <c r="O11" s="57" t="s">
        <v>60</v>
      </c>
      <c r="P11" s="9">
        <f>IF([1]計算!X7=0," ",[1]計算!X7)</f>
        <v>38.016890000000004</v>
      </c>
      <c r="Q11" s="13" t="s">
        <v>43</v>
      </c>
      <c r="R11" s="2" t="s">
        <v>1</v>
      </c>
    </row>
    <row r="12" spans="1:18" ht="20.100000000000001" customHeight="1">
      <c r="A12" s="78"/>
      <c r="B12" s="122"/>
      <c r="C12" s="84"/>
      <c r="D12" s="87"/>
      <c r="E12" s="91" t="str">
        <f>IF(ISERROR(VLOOKUP(5,[1]作成!$H$57:$K$111,4,FALSE))," ",VLOOKUP(5,[1]作成!$H$57:$K$111,4,FALSE))</f>
        <v>豚汁</v>
      </c>
      <c r="F12" s="92"/>
      <c r="G12" s="55" t="s">
        <v>49</v>
      </c>
      <c r="H12" s="11"/>
      <c r="I12" s="22"/>
      <c r="J12" s="55" t="s">
        <v>61</v>
      </c>
      <c r="K12" s="55" t="s">
        <v>62</v>
      </c>
      <c r="L12" s="11"/>
      <c r="M12" s="55" t="s">
        <v>63</v>
      </c>
      <c r="N12" s="11"/>
      <c r="O12" s="15"/>
      <c r="P12" s="9">
        <f>IF([1]計算!Z7=0," ",[1]計算!Z7)</f>
        <v>24.446060000000013</v>
      </c>
      <c r="Q12" s="13" t="s">
        <v>64</v>
      </c>
      <c r="R12" s="2" t="s">
        <v>65</v>
      </c>
    </row>
    <row r="13" spans="1:18" ht="20.100000000000001" customHeight="1">
      <c r="A13" s="79"/>
      <c r="B13" s="122"/>
      <c r="C13" s="85"/>
      <c r="D13" s="88"/>
      <c r="E13" s="23" t="str">
        <f>IF(ISERROR(VLOOKUP(6,[1]作成!$H$57:$K$111,4,FALSE))," ",VLOOKUP(6,[1]作成!$H$57:$K$111,4,FALSE))</f>
        <v xml:space="preserve"> </v>
      </c>
      <c r="F13" s="16" t="str">
        <f>IF(ISERROR(VLOOKUP(7,[1]作成!$H$57:$K$111,4,FALSE))," ",VLOOKUP(7,[1]作成!$H$57:$K$111,4,FALSE))</f>
        <v xml:space="preserve"> </v>
      </c>
      <c r="G13" s="56" t="s">
        <v>44</v>
      </c>
      <c r="H13" s="17"/>
      <c r="I13" s="18"/>
      <c r="J13" s="19"/>
      <c r="K13" s="56" t="s">
        <v>66</v>
      </c>
      <c r="L13" s="17"/>
      <c r="M13" s="56" t="s">
        <v>48</v>
      </c>
      <c r="N13" s="17"/>
      <c r="O13" s="21"/>
      <c r="P13" s="93" t="str">
        <f>IF([1]人数!I13=0," ",[1]人数!I13)</f>
        <v xml:space="preserve"> </v>
      </c>
      <c r="Q13" s="94"/>
      <c r="R13" s="2" t="s">
        <v>65</v>
      </c>
    </row>
    <row r="14" spans="1:18" ht="20.100000000000001" customHeight="1">
      <c r="A14" s="77">
        <f>IF([1]人数!$F14=0," ",[1]人数!$F14)</f>
        <v>26</v>
      </c>
      <c r="B14" s="122" t="s">
        <v>67</v>
      </c>
      <c r="C14" s="83" t="str">
        <f>IF(ISERROR(VLOOKUP(1,[1]作成!$H$112:$K$166,4,FALSE))," ",VLOOKUP(1,[1]作成!$H$112:$K$166,4,FALSE))</f>
        <v>わかめ飯</v>
      </c>
      <c r="D14" s="86" t="str">
        <f>IF(ISERROR(VLOOKUP(2,[1]作成!$H$112:$K$166,4,FALSE))," ",VLOOKUP(2,[1]作成!$H$112:$K$166,4,FALSE))</f>
        <v>牛乳</v>
      </c>
      <c r="E14" s="89" t="str">
        <f>IF(ISERROR(VLOOKUP(3,[1]作成!$H$112:$K$166,4,FALSE))," ",VLOOKUP(3,[1]作成!$H$112:$K$166,4,FALSE))</f>
        <v>黒酢の酢豚</v>
      </c>
      <c r="F14" s="90"/>
      <c r="G14" s="55" t="s">
        <v>44</v>
      </c>
      <c r="H14" s="11"/>
      <c r="I14" s="55" t="s">
        <v>30</v>
      </c>
      <c r="J14" s="55" t="s">
        <v>31</v>
      </c>
      <c r="K14" s="55" t="s">
        <v>47</v>
      </c>
      <c r="L14" s="53" t="s">
        <v>41</v>
      </c>
      <c r="M14" s="14" t="s">
        <v>115</v>
      </c>
      <c r="N14" s="11"/>
      <c r="O14" s="57" t="s">
        <v>34</v>
      </c>
      <c r="P14" s="9">
        <f>IF([1]計算!U8=0," ",[1]計算!U8)</f>
        <v>880.45759999999996</v>
      </c>
      <c r="Q14" s="10" t="s">
        <v>68</v>
      </c>
      <c r="R14" s="2" t="s">
        <v>9</v>
      </c>
    </row>
    <row r="15" spans="1:18" ht="20.100000000000001" customHeight="1">
      <c r="A15" s="78"/>
      <c r="B15" s="122"/>
      <c r="C15" s="84"/>
      <c r="D15" s="87"/>
      <c r="E15" s="91" t="str">
        <f>IF(ISERROR(VLOOKUP(4,[1]作成!$H$112:$K$166,4,FALSE))," ",VLOOKUP(4,[1]作成!$H$112:$K$166,4,FALSE))</f>
        <v>中華風コーンスープ</v>
      </c>
      <c r="F15" s="92"/>
      <c r="G15" s="55" t="s">
        <v>69</v>
      </c>
      <c r="H15" s="11"/>
      <c r="I15" s="22" t="s">
        <v>117</v>
      </c>
      <c r="J15" s="55" t="s">
        <v>39</v>
      </c>
      <c r="K15" s="55" t="s">
        <v>70</v>
      </c>
      <c r="L15" s="53" t="s">
        <v>71</v>
      </c>
      <c r="M15" s="55" t="s">
        <v>42</v>
      </c>
      <c r="N15" s="11"/>
      <c r="O15" s="15"/>
      <c r="P15" s="9">
        <f>IF([1]計算!X8=0," ",[1]計算!X8)</f>
        <v>35.425280000000001</v>
      </c>
      <c r="Q15" s="13" t="s">
        <v>43</v>
      </c>
      <c r="R15" s="2" t="s">
        <v>72</v>
      </c>
    </row>
    <row r="16" spans="1:18" ht="20.100000000000001" customHeight="1">
      <c r="A16" s="78"/>
      <c r="B16" s="122"/>
      <c r="C16" s="84"/>
      <c r="D16" s="87"/>
      <c r="E16" s="91" t="str">
        <f>IF(ISERROR(VLOOKUP(5,[1]作成!$H$112:$K$166,4,FALSE))," ",VLOOKUP(5,[1]作成!$H$112:$K$166,4,FALSE))</f>
        <v>果物</v>
      </c>
      <c r="F16" s="92"/>
      <c r="G16" s="55" t="s">
        <v>73</v>
      </c>
      <c r="H16" s="11"/>
      <c r="I16" s="22"/>
      <c r="J16" s="55" t="s">
        <v>74</v>
      </c>
      <c r="K16" s="55" t="s">
        <v>75</v>
      </c>
      <c r="L16" s="53" t="s">
        <v>33</v>
      </c>
      <c r="M16" s="55" t="s">
        <v>56</v>
      </c>
      <c r="N16" s="11"/>
      <c r="O16" s="15"/>
      <c r="P16" s="9">
        <f>IF([1]計算!Z8=0," ",[1]計算!Z8)</f>
        <v>23.032070000000004</v>
      </c>
      <c r="Q16" s="13" t="s">
        <v>76</v>
      </c>
      <c r="R16" s="2" t="s">
        <v>72</v>
      </c>
    </row>
    <row r="17" spans="1:18" ht="20.100000000000001" customHeight="1">
      <c r="A17" s="79"/>
      <c r="B17" s="122"/>
      <c r="C17" s="85"/>
      <c r="D17" s="88"/>
      <c r="E17" s="23" t="str">
        <f>IF(ISERROR(VLOOKUP(6,[1]作成!$H$112:$K$166,4,FALSE))," ",VLOOKUP(6,[1]作成!$H$112:$K$166,4,FALSE))</f>
        <v xml:space="preserve"> </v>
      </c>
      <c r="F17" s="16" t="str">
        <f>IF(ISERROR(VLOOKUP(7,[1]作成!$H$112:$K$166,4,FALSE))," ",VLOOKUP(7,[1]作成!$H$112:$K$166,4,FALSE))</f>
        <v xml:space="preserve"> </v>
      </c>
      <c r="G17" s="56" t="s">
        <v>77</v>
      </c>
      <c r="H17" s="17"/>
      <c r="I17" s="18"/>
      <c r="J17" s="19"/>
      <c r="K17" s="56" t="s">
        <v>32</v>
      </c>
      <c r="L17" s="20" t="s">
        <v>78</v>
      </c>
      <c r="M17" s="56" t="s">
        <v>79</v>
      </c>
      <c r="N17" s="17"/>
      <c r="O17" s="21"/>
      <c r="P17" s="93" t="str">
        <f>IF([1]人数!I14=0," ",[1]人数!I14)</f>
        <v xml:space="preserve"> </v>
      </c>
      <c r="Q17" s="94"/>
      <c r="R17" s="2" t="s">
        <v>65</v>
      </c>
    </row>
    <row r="18" spans="1:18" ht="20.100000000000001" customHeight="1">
      <c r="A18" s="77">
        <f>IF([1]人数!$F15=0," ",[1]人数!$F15)</f>
        <v>27</v>
      </c>
      <c r="B18" s="122" t="s">
        <v>80</v>
      </c>
      <c r="C18" s="83" t="str">
        <f>IF(ISERROR(VLOOKUP(1,[1]作成!$H$167:$K$221,4,FALSE))," ",VLOOKUP(1,[1]作成!$H$167:$K$221,4,FALSE))</f>
        <v>白飯</v>
      </c>
      <c r="D18" s="86" t="str">
        <f>IF(ISERROR(VLOOKUP(2,[1]作成!$H$167:$K$221,4,FALSE))," ",VLOOKUP(2,[1]作成!$H$167:$K$221,4,FALSE))</f>
        <v>牛乳</v>
      </c>
      <c r="E18" s="89" t="str">
        <f>IF(ISERROR(VLOOKUP(3,[1]作成!$H$167:$K$221,4,FALSE))," ",VLOOKUP(3,[1]作成!$H$167:$K$221,4,FALSE))</f>
        <v>ピリ辛チキン</v>
      </c>
      <c r="F18" s="90"/>
      <c r="G18" s="55" t="s">
        <v>69</v>
      </c>
      <c r="H18" s="53" t="s">
        <v>58</v>
      </c>
      <c r="I18" s="55" t="s">
        <v>30</v>
      </c>
      <c r="J18" s="55" t="s">
        <v>45</v>
      </c>
      <c r="K18" s="55" t="s">
        <v>47</v>
      </c>
      <c r="L18" s="53" t="s">
        <v>32</v>
      </c>
      <c r="M18" s="14" t="s">
        <v>114</v>
      </c>
      <c r="N18" s="11"/>
      <c r="O18" s="57" t="s">
        <v>81</v>
      </c>
      <c r="P18" s="9">
        <f>IF([1]計算!U9=0," ",[1]計算!U9)</f>
        <v>865.25139999999999</v>
      </c>
      <c r="Q18" s="10" t="s">
        <v>82</v>
      </c>
      <c r="R18" s="2" t="s">
        <v>1</v>
      </c>
    </row>
    <row r="19" spans="1:18" ht="20.100000000000001" customHeight="1">
      <c r="A19" s="78"/>
      <c r="B19" s="122"/>
      <c r="C19" s="84"/>
      <c r="D19" s="87"/>
      <c r="E19" s="91" t="str">
        <f>IF(ISERROR(VLOOKUP(4,[1]作成!$H$167:$K$221,4,FALSE))," ",VLOOKUP(4,[1]作成!$H$167:$K$221,4,FALSE))</f>
        <v>ベーコンポテトサラダ</v>
      </c>
      <c r="F19" s="92"/>
      <c r="G19" s="55" t="s">
        <v>83</v>
      </c>
      <c r="H19" s="53" t="s">
        <v>84</v>
      </c>
      <c r="I19" s="22"/>
      <c r="J19" s="55" t="s">
        <v>61</v>
      </c>
      <c r="K19" s="55" t="s">
        <v>46</v>
      </c>
      <c r="L19" s="53" t="s">
        <v>85</v>
      </c>
      <c r="M19" s="55" t="s">
        <v>42</v>
      </c>
      <c r="N19" s="11"/>
      <c r="O19" s="57" t="s">
        <v>34</v>
      </c>
      <c r="P19" s="9">
        <f>IF([1]計算!X9=0," ",[1]計算!X9)</f>
        <v>35.819969999999998</v>
      </c>
      <c r="Q19" s="13" t="s">
        <v>43</v>
      </c>
      <c r="R19" s="2" t="s">
        <v>65</v>
      </c>
    </row>
    <row r="20" spans="1:18" ht="20.100000000000001" customHeight="1">
      <c r="A20" s="78"/>
      <c r="B20" s="122"/>
      <c r="C20" s="84"/>
      <c r="D20" s="87"/>
      <c r="E20" s="91" t="str">
        <f>IF(ISERROR(VLOOKUP(5,[1]作成!$H$167:$K$221,4,FALSE))," ",VLOOKUP(5,[1]作成!$H$167:$K$221,4,FALSE))</f>
        <v>豆乳みそ汁</v>
      </c>
      <c r="F20" s="92"/>
      <c r="G20" s="55" t="s">
        <v>44</v>
      </c>
      <c r="H20" s="53" t="s">
        <v>86</v>
      </c>
      <c r="I20" s="22"/>
      <c r="J20" s="14"/>
      <c r="K20" s="55" t="s">
        <v>87</v>
      </c>
      <c r="L20" s="53" t="s">
        <v>33</v>
      </c>
      <c r="M20" s="55" t="s">
        <v>48</v>
      </c>
      <c r="N20" s="11"/>
      <c r="O20" s="24"/>
      <c r="P20" s="9">
        <f>IF([1]計算!Z9=0," ",[1]計算!Z9)</f>
        <v>27.86965</v>
      </c>
      <c r="Q20" s="13" t="s">
        <v>43</v>
      </c>
      <c r="R20" s="2" t="s">
        <v>9</v>
      </c>
    </row>
    <row r="21" spans="1:18" ht="20.100000000000001" customHeight="1">
      <c r="A21" s="79"/>
      <c r="B21" s="122"/>
      <c r="C21" s="85"/>
      <c r="D21" s="88"/>
      <c r="E21" s="50" t="str">
        <f>IF(ISERROR(VLOOKUP(6,[1]作成!$H$167:$K$221,4,FALSE))," ",VLOOKUP(6,[1]作成!$H$167:$K$221,4,FALSE))</f>
        <v xml:space="preserve"> </v>
      </c>
      <c r="F21" s="51" t="str">
        <f>IF(ISERROR(VLOOKUP(7,[1]作成!$H$167:$K$221,4,FALSE))," ",VLOOKUP(7,[1]作成!$H$167:$K$221,4,FALSE))</f>
        <v xml:space="preserve"> </v>
      </c>
      <c r="G21" s="56" t="s">
        <v>88</v>
      </c>
      <c r="H21" s="17"/>
      <c r="I21" s="18"/>
      <c r="J21" s="19"/>
      <c r="K21" s="56" t="s">
        <v>41</v>
      </c>
      <c r="L21" s="20"/>
      <c r="M21" s="56" t="s">
        <v>56</v>
      </c>
      <c r="N21" s="20"/>
      <c r="O21" s="25"/>
      <c r="P21" s="93" t="str">
        <f>IF([1]人数!I15=0," ",[1]人数!I15)</f>
        <v xml:space="preserve"> </v>
      </c>
      <c r="Q21" s="94"/>
      <c r="R21" s="2" t="s">
        <v>1</v>
      </c>
    </row>
    <row r="22" spans="1:18" ht="20.100000000000001" customHeight="1">
      <c r="A22" s="77">
        <f>IF([1]人数!$F16=0," ",[1]人数!$F16)</f>
        <v>28</v>
      </c>
      <c r="B22" s="122" t="s">
        <v>89</v>
      </c>
      <c r="C22" s="83" t="str">
        <f>IF(ISERROR(VLOOKUP(1,[1]作成!$H$222:$K$276,4,FALSE))," ",VLOOKUP(1,[1]作成!$H$222:$K$276,4,FALSE))</f>
        <v>麦飯</v>
      </c>
      <c r="D22" s="86" t="str">
        <f>IF(ISERROR(VLOOKUP(2,[1]作成!$H$222:$K$276,4,FALSE))," ",VLOOKUP(2,[1]作成!$H$222:$K$276,4,FALSE))</f>
        <v>牛乳</v>
      </c>
      <c r="E22" s="89" t="str">
        <f>IF(ISERROR(VLOOKUP(3,[1]作成!$H$222:$K$276,4,FALSE))," ",VLOOKUP(3,[1]作成!$H$222:$K$276,4,FALSE))</f>
        <v>夏野菜カレー</v>
      </c>
      <c r="F22" s="90"/>
      <c r="G22" s="55" t="s">
        <v>44</v>
      </c>
      <c r="H22" s="11"/>
      <c r="I22" s="55" t="s">
        <v>30</v>
      </c>
      <c r="J22" s="55" t="s">
        <v>45</v>
      </c>
      <c r="K22" s="55" t="s">
        <v>46</v>
      </c>
      <c r="L22" s="53" t="s">
        <v>90</v>
      </c>
      <c r="M22" s="14" t="s">
        <v>116</v>
      </c>
      <c r="N22" s="53" t="s">
        <v>48</v>
      </c>
      <c r="O22" s="57" t="s">
        <v>34</v>
      </c>
      <c r="P22" s="9">
        <f>IF([1]計算!U10=0," ",[1]計算!U10)</f>
        <v>921.19325000000015</v>
      </c>
      <c r="Q22" s="10" t="s">
        <v>82</v>
      </c>
      <c r="R22" s="2" t="s">
        <v>91</v>
      </c>
    </row>
    <row r="23" spans="1:18" ht="20.100000000000001" customHeight="1">
      <c r="A23" s="78"/>
      <c r="B23" s="122"/>
      <c r="C23" s="84"/>
      <c r="D23" s="87"/>
      <c r="E23" s="91" t="str">
        <f>IF(ISERROR(VLOOKUP(4,[1]作成!$H$222:$K$276,4,FALSE))," ",VLOOKUP(4,[1]作成!$H$222:$K$276,4,FALSE))</f>
        <v>福神漬</v>
      </c>
      <c r="F23" s="92"/>
      <c r="G23" s="14"/>
      <c r="H23" s="11"/>
      <c r="I23" s="55" t="s">
        <v>92</v>
      </c>
      <c r="J23" s="55" t="s">
        <v>93</v>
      </c>
      <c r="K23" s="55" t="s">
        <v>47</v>
      </c>
      <c r="L23" s="53" t="s">
        <v>94</v>
      </c>
      <c r="M23" s="55" t="s">
        <v>56</v>
      </c>
      <c r="N23" s="11" t="s">
        <v>95</v>
      </c>
      <c r="O23" s="57" t="s">
        <v>96</v>
      </c>
      <c r="P23" s="9">
        <f>IF([1]計算!X10=0," ",[1]計算!X10)</f>
        <v>23.740015</v>
      </c>
      <c r="Q23" s="13" t="s">
        <v>97</v>
      </c>
      <c r="R23" s="2" t="s">
        <v>91</v>
      </c>
    </row>
    <row r="24" spans="1:18" ht="20.100000000000001" customHeight="1">
      <c r="A24" s="78"/>
      <c r="B24" s="122"/>
      <c r="C24" s="84"/>
      <c r="D24" s="87"/>
      <c r="E24" s="91" t="str">
        <f>IF(ISERROR(VLOOKUP(5,[1]作成!$H$222:$K$276,4,FALSE))," ",VLOOKUP(5,[1]作成!$H$222:$K$276,4,FALSE))</f>
        <v>フルーツヨーグルト</v>
      </c>
      <c r="F24" s="92"/>
      <c r="G24" s="14"/>
      <c r="H24" s="11"/>
      <c r="I24" s="55" t="s">
        <v>98</v>
      </c>
      <c r="J24" s="14"/>
      <c r="K24" s="55" t="s">
        <v>32</v>
      </c>
      <c r="L24" s="53" t="s">
        <v>99</v>
      </c>
      <c r="M24" s="55" t="s">
        <v>100</v>
      </c>
      <c r="N24" s="11"/>
      <c r="O24" s="57" t="s">
        <v>101</v>
      </c>
      <c r="P24" s="9">
        <f>IF([1]計算!Z10=0," ",[1]計算!Z10)</f>
        <v>24.456574999999997</v>
      </c>
      <c r="Q24" s="13" t="s">
        <v>97</v>
      </c>
      <c r="R24" s="2" t="s">
        <v>91</v>
      </c>
    </row>
    <row r="25" spans="1:18" ht="20.100000000000001" customHeight="1">
      <c r="A25" s="79"/>
      <c r="B25" s="122"/>
      <c r="C25" s="85"/>
      <c r="D25" s="88"/>
      <c r="E25" s="50" t="str">
        <f>IF(ISERROR(VLOOKUP(6,[1]作成!$H$222:$K$276,4,FALSE))," ",VLOOKUP(6,[1]作成!$H$222:$K$276,4,FALSE))</f>
        <v xml:space="preserve"> </v>
      </c>
      <c r="F25" s="51" t="str">
        <f>IF(ISERROR(VLOOKUP(7,[1]作成!$H$222:$K$276,4,FALSE))," ",VLOOKUP(7,[1]作成!$H$222:$K$276,4,FALSE))</f>
        <v xml:space="preserve"> </v>
      </c>
      <c r="G25" s="19"/>
      <c r="H25" s="17"/>
      <c r="I25" s="18"/>
      <c r="J25" s="19"/>
      <c r="K25" s="56" t="s">
        <v>102</v>
      </c>
      <c r="L25" s="58" t="s">
        <v>103</v>
      </c>
      <c r="M25" s="56" t="s">
        <v>104</v>
      </c>
      <c r="N25" s="17"/>
      <c r="O25" s="21"/>
      <c r="P25" s="93" t="str">
        <f>IF([1]人数!I16=0," ",[1]人数!I16)</f>
        <v xml:space="preserve"> </v>
      </c>
      <c r="Q25" s="94"/>
      <c r="R25" s="2" t="s">
        <v>91</v>
      </c>
    </row>
    <row r="26" spans="1:18" ht="20.100000000000001" customHeight="1">
      <c r="A26" s="77">
        <f>IF([1]人数!$F17=0," ",[1]人数!$F17)</f>
        <v>31</v>
      </c>
      <c r="B26" s="80" t="s">
        <v>28</v>
      </c>
      <c r="C26" s="83" t="str">
        <f>IF(ISERROR(VLOOKUP(1,[1]作成!$H$277:$K$331,4,FALSE))," ",VLOOKUP(1,[1]作成!$H$277:$K$331,4,FALSE))</f>
        <v>白飯</v>
      </c>
      <c r="D26" s="86" t="str">
        <f>IF(ISERROR(VLOOKUP(2,[1]作成!$H$277:$K$331,4,FALSE))," ",VLOOKUP(2,[1]作成!$H$277:$K$331,4,FALSE))</f>
        <v>牛乳</v>
      </c>
      <c r="E26" s="89" t="str">
        <f>IF(ISERROR(VLOOKUP(3,[1]作成!$H$277:$K$331,4,FALSE))," ",VLOOKUP(3,[1]作成!$H$277:$K$331,4,FALSE))</f>
        <v>鶏松風</v>
      </c>
      <c r="F26" s="90"/>
      <c r="G26" s="55" t="s">
        <v>69</v>
      </c>
      <c r="H26" s="53" t="s">
        <v>86</v>
      </c>
      <c r="I26" s="55" t="s">
        <v>30</v>
      </c>
      <c r="J26" s="55" t="s">
        <v>45</v>
      </c>
      <c r="K26" s="55" t="s">
        <v>32</v>
      </c>
      <c r="L26" s="53" t="s">
        <v>105</v>
      </c>
      <c r="M26" s="14" t="s">
        <v>114</v>
      </c>
      <c r="N26" s="11"/>
      <c r="O26" s="57" t="s">
        <v>60</v>
      </c>
      <c r="P26" s="9">
        <f>IF([1]計算!U11=0," ",[1]計算!U11)</f>
        <v>835.0559999999997</v>
      </c>
      <c r="Q26" s="10" t="s">
        <v>106</v>
      </c>
      <c r="R26" s="2" t="s">
        <v>91</v>
      </c>
    </row>
    <row r="27" spans="1:18" ht="20.100000000000001" customHeight="1">
      <c r="A27" s="78"/>
      <c r="B27" s="81"/>
      <c r="C27" s="84"/>
      <c r="D27" s="87"/>
      <c r="E27" s="91" t="str">
        <f>IF(ISERROR(VLOOKUP(4,[1]作成!$H$277:$K$331,4,FALSE))," ",VLOOKUP(4,[1]作成!$H$277:$K$331,4,FALSE))</f>
        <v>ごぼうゴマネーズサラダ</v>
      </c>
      <c r="F27" s="92"/>
      <c r="G27" s="55" t="s">
        <v>58</v>
      </c>
      <c r="H27" s="11"/>
      <c r="I27" s="55" t="s">
        <v>92</v>
      </c>
      <c r="J27" s="55" t="s">
        <v>61</v>
      </c>
      <c r="K27" s="55" t="s">
        <v>66</v>
      </c>
      <c r="L27" s="26"/>
      <c r="M27" s="55" t="s">
        <v>63</v>
      </c>
      <c r="N27" s="11"/>
      <c r="O27" s="57" t="s">
        <v>57</v>
      </c>
      <c r="P27" s="9">
        <f>IF([1]計算!X11=0," ",[1]計算!X11)</f>
        <v>35.548999999999999</v>
      </c>
      <c r="Q27" s="13" t="s">
        <v>97</v>
      </c>
      <c r="R27" s="2" t="s">
        <v>36</v>
      </c>
    </row>
    <row r="28" spans="1:18" ht="20.100000000000001" customHeight="1">
      <c r="A28" s="78"/>
      <c r="B28" s="81"/>
      <c r="C28" s="84"/>
      <c r="D28" s="87"/>
      <c r="E28" s="91" t="str">
        <f>IF(ISERROR(VLOOKUP(5,[1]作成!$H$277:$K$331,4,FALSE))," ",VLOOKUP(5,[1]作成!$H$277:$K$331,4,FALSE))</f>
        <v>さつまあげと小松菜のみそ汁</v>
      </c>
      <c r="F28" s="92"/>
      <c r="G28" s="55" t="s">
        <v>83</v>
      </c>
      <c r="H28" s="11"/>
      <c r="I28" s="14"/>
      <c r="J28" s="14"/>
      <c r="K28" s="55" t="s">
        <v>87</v>
      </c>
      <c r="L28" s="26"/>
      <c r="M28" s="55" t="s">
        <v>48</v>
      </c>
      <c r="N28" s="11"/>
      <c r="O28" s="15"/>
      <c r="P28" s="9">
        <f>IF([1]計算!Z11=0," ",[1]計算!Z11)</f>
        <v>23.217499999999998</v>
      </c>
      <c r="Q28" s="13" t="s">
        <v>97</v>
      </c>
      <c r="R28" s="2" t="s">
        <v>91</v>
      </c>
    </row>
    <row r="29" spans="1:18" ht="20.100000000000001" customHeight="1">
      <c r="A29" s="79"/>
      <c r="B29" s="82"/>
      <c r="C29" s="85"/>
      <c r="D29" s="88"/>
      <c r="E29" s="16" t="str">
        <f>IF(ISERROR(VLOOKUP(6,[1]作成!$H$277:$K$331,4,FALSE))," ",VLOOKUP(6,[1]作成!$H$277:$K$331,4,FALSE))</f>
        <v xml:space="preserve"> </v>
      </c>
      <c r="F29" s="16" t="str">
        <f>IF(ISERROR(VLOOKUP(7,[1]作成!$H$277:$K$331,4,FALSE))," ",VLOOKUP(7,[1]作成!$H$277:$K$331,4,FALSE))</f>
        <v xml:space="preserve"> </v>
      </c>
      <c r="G29" s="56" t="s">
        <v>107</v>
      </c>
      <c r="H29" s="17"/>
      <c r="I29" s="19"/>
      <c r="J29" s="19"/>
      <c r="K29" s="56" t="s">
        <v>41</v>
      </c>
      <c r="L29" s="20"/>
      <c r="M29" s="56" t="s">
        <v>56</v>
      </c>
      <c r="N29" s="17"/>
      <c r="O29" s="21"/>
      <c r="P29" s="93" t="str">
        <f>IF([1]人数!I17=0," ",[1]人数!I17)</f>
        <v xml:space="preserve"> </v>
      </c>
      <c r="Q29" s="94"/>
      <c r="R29" s="2" t="s">
        <v>91</v>
      </c>
    </row>
    <row r="30" spans="1:18" ht="15.95" hidden="1" customHeight="1">
      <c r="A30" s="123" t="str">
        <f>IF([1]人数!$F18=0," ",[1]人数!$F18)</f>
        <v xml:space="preserve"> </v>
      </c>
      <c r="B30" s="126" t="s">
        <v>52</v>
      </c>
      <c r="C30" s="127" t="str">
        <f>IF(ISERROR(VLOOKUP(1,[1]作成!$H$332:$K$386,4,FALSE))," ",VLOOKUP(1,[1]作成!$H$332:$K$386,4,FALSE))</f>
        <v xml:space="preserve"> </v>
      </c>
      <c r="D30" s="130" t="str">
        <f>IF(ISERROR(VLOOKUP(2,[1]作成!$H$332:$K$386,4,FALSE))," ",VLOOKUP(2,[1]作成!$H$332:$K$386,4,FALSE))</f>
        <v xml:space="preserve"> </v>
      </c>
      <c r="E30" s="133" t="str">
        <f>IF(ISERROR(VLOOKUP(3,[1]作成!$H$332:$K$386,4,FALSE))," ",VLOOKUP(3,[1]作成!$H$332:$K$386,4,FALSE))</f>
        <v xml:space="preserve"> </v>
      </c>
      <c r="F30" s="134"/>
      <c r="G30" s="27"/>
      <c r="H30" s="28"/>
      <c r="I30" s="28"/>
      <c r="J30" s="27"/>
      <c r="K30" s="27"/>
      <c r="L30" s="28"/>
      <c r="M30" s="29"/>
      <c r="N30" s="28"/>
      <c r="O30" s="28"/>
      <c r="P30" s="30" t="str">
        <f>IF([1]計算!U12=0," ",[1]計算!U12)</f>
        <v xml:space="preserve"> </v>
      </c>
      <c r="Q30" s="31" t="s">
        <v>82</v>
      </c>
    </row>
    <row r="31" spans="1:18" ht="15.95" hidden="1" customHeight="1">
      <c r="A31" s="124"/>
      <c r="B31" s="126"/>
      <c r="C31" s="128"/>
      <c r="D31" s="131"/>
      <c r="E31" s="135" t="str">
        <f>IF(ISERROR(VLOOKUP(4,[1]作成!$H$332:$K$386,4,FALSE))," ",VLOOKUP(4,[1]作成!$H$332:$K$386,4,FALSE))</f>
        <v xml:space="preserve"> </v>
      </c>
      <c r="F31" s="136"/>
      <c r="G31" s="32"/>
      <c r="H31" s="33"/>
      <c r="I31" s="34"/>
      <c r="J31" s="32"/>
      <c r="K31" s="32"/>
      <c r="L31" s="33"/>
      <c r="M31" s="35"/>
      <c r="N31" s="33"/>
      <c r="O31" s="33"/>
      <c r="P31" s="30" t="str">
        <f>IF([1]計算!X12=0," ",[1]計算!X12)</f>
        <v xml:space="preserve"> </v>
      </c>
      <c r="Q31" s="36" t="s">
        <v>76</v>
      </c>
    </row>
    <row r="32" spans="1:18" ht="15.95" hidden="1" customHeight="1">
      <c r="A32" s="124"/>
      <c r="B32" s="126"/>
      <c r="C32" s="128"/>
      <c r="D32" s="131"/>
      <c r="E32" s="135" t="str">
        <f>IF(ISERROR(VLOOKUP(5,[1]作成!$H$332:$K$386,4,FALSE))," ",VLOOKUP(5,[1]作成!$H$332:$K$386,4,FALSE))</f>
        <v xml:space="preserve"> </v>
      </c>
      <c r="F32" s="136"/>
      <c r="G32" s="32"/>
      <c r="H32" s="33"/>
      <c r="I32" s="34"/>
      <c r="J32" s="32"/>
      <c r="K32" s="32"/>
      <c r="L32" s="33"/>
      <c r="M32" s="35"/>
      <c r="N32" s="33"/>
      <c r="O32" s="33"/>
      <c r="P32" s="30" t="str">
        <f>IF([1]計算!Z12=0," ",[1]計算!Z12)</f>
        <v xml:space="preserve"> </v>
      </c>
      <c r="Q32" s="36" t="s">
        <v>108</v>
      </c>
    </row>
    <row r="33" spans="1:17" ht="15.95" hidden="1" customHeight="1">
      <c r="A33" s="125"/>
      <c r="B33" s="126"/>
      <c r="C33" s="129"/>
      <c r="D33" s="132"/>
      <c r="E33" s="37" t="str">
        <f>IF(ISERROR(VLOOKUP(6,[1]作成!$H$332:$K$386,4,FALSE))," ",VLOOKUP(6,[1]作成!$H$332:$K$386,4,FALSE))</f>
        <v xml:space="preserve"> </v>
      </c>
      <c r="F33" s="38" t="str">
        <f>IF(ISERROR(VLOOKUP(7,[1]作成!$H$332:$K$386,4,FALSE))," ",VLOOKUP(7,[1]作成!$H$332:$K$386,4,FALSE))</f>
        <v xml:space="preserve"> </v>
      </c>
      <c r="G33" s="39"/>
      <c r="H33" s="40"/>
      <c r="I33" s="41"/>
      <c r="J33" s="39"/>
      <c r="K33" s="39"/>
      <c r="L33" s="41"/>
      <c r="M33" s="42"/>
      <c r="N33" s="40"/>
      <c r="O33" s="41"/>
      <c r="P33" s="137" t="str">
        <f>IF([1]人数!I18=0," ",[1]人数!I18)</f>
        <v xml:space="preserve"> </v>
      </c>
      <c r="Q33" s="138"/>
    </row>
    <row r="34" spans="1:17" ht="15.95" hidden="1" customHeight="1">
      <c r="A34" s="123" t="str">
        <f>IF([1]人数!$F19=0," ",[1]人数!$F19)</f>
        <v xml:space="preserve"> </v>
      </c>
      <c r="B34" s="126" t="s">
        <v>67</v>
      </c>
      <c r="C34" s="127" t="str">
        <f>IF(ISERROR(VLOOKUP(1,[1]作成!$H$387:$K$441,4,FALSE))," ",VLOOKUP(1,[1]作成!$H$387:$K$441,4,FALSE))</f>
        <v xml:space="preserve"> </v>
      </c>
      <c r="D34" s="130" t="str">
        <f>IF(ISERROR(VLOOKUP(2,[1]作成!$H$387:$K$441,4,FALSE))," ",VLOOKUP(2,[1]作成!$H$387:$K$441,4,FALSE))</f>
        <v xml:space="preserve"> </v>
      </c>
      <c r="E34" s="133" t="str">
        <f>IF(ISERROR(VLOOKUP(3,[1]作成!$H$387:$K$441,4,FALSE))," ",VLOOKUP(3,[1]作成!$H$387:$K$441,4,FALSE))</f>
        <v xml:space="preserve"> </v>
      </c>
      <c r="F34" s="134"/>
      <c r="G34" s="32"/>
      <c r="H34" s="33"/>
      <c r="I34" s="33"/>
      <c r="J34" s="32"/>
      <c r="K34" s="32"/>
      <c r="L34" s="33"/>
      <c r="M34" s="35"/>
      <c r="N34" s="33"/>
      <c r="O34" s="33"/>
      <c r="P34" s="30" t="str">
        <f>IF([1]計算!U13=0," ",[1]計算!U13)</f>
        <v xml:space="preserve"> </v>
      </c>
      <c r="Q34" s="31" t="s">
        <v>68</v>
      </c>
    </row>
    <row r="35" spans="1:17" ht="15.95" hidden="1" customHeight="1">
      <c r="A35" s="124"/>
      <c r="B35" s="126"/>
      <c r="C35" s="128"/>
      <c r="D35" s="131"/>
      <c r="E35" s="135" t="str">
        <f>IF(ISERROR(VLOOKUP(4,[1]作成!$H$387:$K$441,4,FALSE))," ",VLOOKUP(4,[1]作成!$H$387:$K$441,4,FALSE))</f>
        <v xml:space="preserve"> </v>
      </c>
      <c r="F35" s="136"/>
      <c r="G35" s="32"/>
      <c r="H35" s="33"/>
      <c r="I35" s="33"/>
      <c r="J35" s="32"/>
      <c r="K35" s="32"/>
      <c r="L35" s="33"/>
      <c r="M35" s="35"/>
      <c r="N35" s="33"/>
      <c r="O35" s="33"/>
      <c r="P35" s="30" t="str">
        <f>IF([1]計算!X13=0," ",[1]計算!X13)</f>
        <v xml:space="preserve"> </v>
      </c>
      <c r="Q35" s="36" t="s">
        <v>108</v>
      </c>
    </row>
    <row r="36" spans="1:17" ht="15.95" hidden="1" customHeight="1">
      <c r="A36" s="124"/>
      <c r="B36" s="126"/>
      <c r="C36" s="128"/>
      <c r="D36" s="131"/>
      <c r="E36" s="135" t="str">
        <f>IF(ISERROR(VLOOKUP(5,[1]作成!$H$387:$K$441,4,FALSE))," ",VLOOKUP(5,[1]作成!$H$387:$K$441,4,FALSE))</f>
        <v xml:space="preserve"> </v>
      </c>
      <c r="F36" s="136"/>
      <c r="G36" s="32"/>
      <c r="H36" s="33"/>
      <c r="I36" s="34"/>
      <c r="J36" s="32"/>
      <c r="K36" s="32"/>
      <c r="L36" s="33"/>
      <c r="M36" s="35"/>
      <c r="N36" s="34"/>
      <c r="O36" s="33"/>
      <c r="P36" s="30" t="str">
        <f>IF([1]計算!Z13=0," ",[1]計算!Z13)</f>
        <v xml:space="preserve"> </v>
      </c>
      <c r="Q36" s="36" t="s">
        <v>109</v>
      </c>
    </row>
    <row r="37" spans="1:17" ht="15.95" hidden="1" customHeight="1">
      <c r="A37" s="125"/>
      <c r="B37" s="126"/>
      <c r="C37" s="129"/>
      <c r="D37" s="132"/>
      <c r="E37" s="37" t="str">
        <f>IF(ISERROR(VLOOKUP(6,[1]作成!$H$387:$K$441,4,FALSE))," ",VLOOKUP(6,[1]作成!$H$387:$K$441,4,FALSE))</f>
        <v xml:space="preserve"> </v>
      </c>
      <c r="F37" s="38" t="str">
        <f>IF(ISERROR(VLOOKUP(7,[1]作成!$H$387:$K$441,4,FALSE))," ",VLOOKUP(7,[1]作成!$H$387:$K$441,4,FALSE))</f>
        <v xml:space="preserve"> </v>
      </c>
      <c r="G37" s="32"/>
      <c r="H37" s="33"/>
      <c r="I37" s="34"/>
      <c r="J37" s="32"/>
      <c r="K37" s="32"/>
      <c r="L37" s="34"/>
      <c r="M37" s="35"/>
      <c r="N37" s="34"/>
      <c r="O37" s="33"/>
      <c r="P37" s="137" t="str">
        <f>IF([1]人数!I19=0," ",[1]人数!I19)</f>
        <v xml:space="preserve"> </v>
      </c>
      <c r="Q37" s="138"/>
    </row>
    <row r="38" spans="1:17" ht="15.95" hidden="1" customHeight="1">
      <c r="A38" s="123" t="str">
        <f>IF([1]人数!$F20=0," ",[1]人数!$F20)</f>
        <v xml:space="preserve"> </v>
      </c>
      <c r="B38" s="126" t="s">
        <v>80</v>
      </c>
      <c r="C38" s="127" t="str">
        <f>IF(ISERROR(VLOOKUP(1,[1]作成!$H$442:$K$496,4,FALSE))," ",VLOOKUP(1,[1]作成!$H$442:$K$496,4,FALSE))</f>
        <v xml:space="preserve"> </v>
      </c>
      <c r="D38" s="130" t="str">
        <f>IF(ISERROR(VLOOKUP(2,[1]作成!$H$442:$K$496,4,FALSE))," ",VLOOKUP(2,[1]作成!$H$442:$K$496,4,FALSE))</f>
        <v xml:space="preserve"> </v>
      </c>
      <c r="E38" s="133" t="str">
        <f>IF(ISERROR(VLOOKUP(3,[1]作成!$H$442:$K$496,4,FALSE))," ",VLOOKUP(3,[1]作成!$H$442:$K$496,4,FALSE))</f>
        <v xml:space="preserve"> </v>
      </c>
      <c r="F38" s="134"/>
      <c r="G38" s="27"/>
      <c r="H38" s="28"/>
      <c r="I38" s="43"/>
      <c r="J38" s="27"/>
      <c r="K38" s="27"/>
      <c r="L38" s="28"/>
      <c r="M38" s="29"/>
      <c r="N38" s="28"/>
      <c r="O38" s="28"/>
      <c r="P38" s="30" t="str">
        <f>IF([1]計算!U14=0," ",[1]計算!U14)</f>
        <v xml:space="preserve"> </v>
      </c>
      <c r="Q38" s="31" t="s">
        <v>106</v>
      </c>
    </row>
    <row r="39" spans="1:17" ht="15.95" hidden="1" customHeight="1">
      <c r="A39" s="124"/>
      <c r="B39" s="126"/>
      <c r="C39" s="128"/>
      <c r="D39" s="131"/>
      <c r="E39" s="135" t="str">
        <f>IF(ISERROR(VLOOKUP(4,[1]作成!$H$442:$K$496,4,FALSE))," ",VLOOKUP(4,[1]作成!$H$442:$K$496,4,FALSE))</f>
        <v xml:space="preserve"> </v>
      </c>
      <c r="F39" s="136"/>
      <c r="G39" s="32"/>
      <c r="H39" s="33"/>
      <c r="I39" s="34"/>
      <c r="J39" s="32"/>
      <c r="K39" s="32"/>
      <c r="L39" s="33"/>
      <c r="M39" s="35"/>
      <c r="N39" s="33"/>
      <c r="O39" s="34"/>
      <c r="P39" s="30" t="str">
        <f>IF([1]計算!X14=0," ",[1]計算!X14)</f>
        <v xml:space="preserve"> </v>
      </c>
      <c r="Q39" s="36" t="s">
        <v>109</v>
      </c>
    </row>
    <row r="40" spans="1:17" ht="15.95" hidden="1" customHeight="1">
      <c r="A40" s="124"/>
      <c r="B40" s="126"/>
      <c r="C40" s="128"/>
      <c r="D40" s="131"/>
      <c r="E40" s="135" t="str">
        <f>IF(ISERROR(VLOOKUP(5,[1]作成!$H$442:$K$496,4,FALSE))," ",VLOOKUP(5,[1]作成!$H$442:$K$496,4,FALSE))</f>
        <v xml:space="preserve"> </v>
      </c>
      <c r="F40" s="136"/>
      <c r="G40" s="32"/>
      <c r="H40" s="33"/>
      <c r="I40" s="34"/>
      <c r="J40" s="32"/>
      <c r="K40" s="32"/>
      <c r="L40" s="33"/>
      <c r="M40" s="35"/>
      <c r="N40" s="33"/>
      <c r="O40" s="34"/>
      <c r="P40" s="30" t="str">
        <f>IF([1]計算!Z14=0," ",[1]計算!Z14)</f>
        <v xml:space="preserve"> </v>
      </c>
      <c r="Q40" s="36" t="s">
        <v>109</v>
      </c>
    </row>
    <row r="41" spans="1:17" ht="15.95" hidden="1" customHeight="1">
      <c r="A41" s="125"/>
      <c r="B41" s="126"/>
      <c r="C41" s="129"/>
      <c r="D41" s="132"/>
      <c r="E41" s="37" t="str">
        <f>IF(ISERROR(VLOOKUP(6,[1]作成!$H$442:$K$496,4,FALSE))," ",VLOOKUP(6,[1]作成!$H$442:$K$496,4,FALSE))</f>
        <v xml:space="preserve"> </v>
      </c>
      <c r="F41" s="38" t="str">
        <f>IF(ISERROR(VLOOKUP(7,[1]作成!$H$442:$K$496,4,FALSE))," ",VLOOKUP(7,[1]作成!$H$442:$K$496,4,FALSE))</f>
        <v xml:space="preserve"> </v>
      </c>
      <c r="G41" s="39"/>
      <c r="H41" s="40"/>
      <c r="I41" s="41"/>
      <c r="J41" s="39"/>
      <c r="K41" s="39"/>
      <c r="L41" s="40"/>
      <c r="M41" s="42"/>
      <c r="N41" s="40"/>
      <c r="O41" s="41"/>
      <c r="P41" s="137" t="str">
        <f>IF([1]人数!I20=0," ",[1]人数!I20)</f>
        <v xml:space="preserve"> </v>
      </c>
      <c r="Q41" s="138"/>
    </row>
    <row r="42" spans="1:17" ht="15.95" hidden="1" customHeight="1">
      <c r="A42" s="123" t="str">
        <f>IF([1]人数!$F21=0," ",[1]人数!$F21)</f>
        <v xml:space="preserve"> </v>
      </c>
      <c r="B42" s="126" t="s">
        <v>89</v>
      </c>
      <c r="C42" s="127" t="str">
        <f>IF(ISERROR(VLOOKUP(1,[1]作成!$H$497:$K$551,4,FALSE))," ",VLOOKUP(1,[1]作成!$H$497:$K$551,4,FALSE))</f>
        <v xml:space="preserve"> </v>
      </c>
      <c r="D42" s="130" t="str">
        <f>IF(ISERROR(VLOOKUP(2,[1]作成!$H$497:$K$551,4,FALSE))," ",VLOOKUP(2,[1]作成!$H$497:$K$551,4,FALSE))</f>
        <v xml:space="preserve"> </v>
      </c>
      <c r="E42" s="133" t="str">
        <f>IF(ISERROR(VLOOKUP(3,[1]作成!$H$497:$K$551,4,FALSE))," ",VLOOKUP(3,[1]作成!$H$497:$K$551,4,FALSE))</f>
        <v xml:space="preserve"> </v>
      </c>
      <c r="F42" s="134"/>
      <c r="G42" s="32"/>
      <c r="H42" s="33"/>
      <c r="I42" s="34"/>
      <c r="J42" s="32"/>
      <c r="K42" s="32"/>
      <c r="L42" s="33"/>
      <c r="M42" s="35"/>
      <c r="N42" s="33"/>
      <c r="O42" s="33"/>
      <c r="P42" s="30" t="str">
        <f>IF([1]計算!U15=0," ",[1]計算!U15)</f>
        <v xml:space="preserve"> </v>
      </c>
      <c r="Q42" s="31" t="s">
        <v>110</v>
      </c>
    </row>
    <row r="43" spans="1:17" ht="15.95" hidden="1" customHeight="1">
      <c r="A43" s="124"/>
      <c r="B43" s="126"/>
      <c r="C43" s="128"/>
      <c r="D43" s="131"/>
      <c r="E43" s="135" t="str">
        <f>IF(ISERROR(VLOOKUP(4,[1]作成!$H$497:$K$551,4,FALSE))," ",VLOOKUP(4,[1]作成!$H$497:$K$551,4,FALSE))</f>
        <v xml:space="preserve"> </v>
      </c>
      <c r="F43" s="136"/>
      <c r="G43" s="32"/>
      <c r="H43" s="33"/>
      <c r="I43" s="34"/>
      <c r="J43" s="32"/>
      <c r="K43" s="32"/>
      <c r="L43" s="33"/>
      <c r="M43" s="35"/>
      <c r="N43" s="33"/>
      <c r="O43" s="33"/>
      <c r="P43" s="30" t="str">
        <f>IF([1]計算!X15=0," ",[1]計算!X15)</f>
        <v xml:space="preserve"> </v>
      </c>
      <c r="Q43" s="36" t="s">
        <v>111</v>
      </c>
    </row>
    <row r="44" spans="1:17" ht="15.95" hidden="1" customHeight="1">
      <c r="A44" s="124"/>
      <c r="B44" s="126"/>
      <c r="C44" s="128"/>
      <c r="D44" s="131"/>
      <c r="E44" s="135" t="str">
        <f>IF(ISERROR(VLOOKUP(5,[1]作成!$H$497:$K$551,4,FALSE))," ",VLOOKUP(5,[1]作成!$H$497:$K$551,4,FALSE))</f>
        <v xml:space="preserve"> </v>
      </c>
      <c r="F44" s="136"/>
      <c r="G44" s="32"/>
      <c r="H44" s="33"/>
      <c r="I44" s="34"/>
      <c r="J44" s="32"/>
      <c r="K44" s="32"/>
      <c r="L44" s="33"/>
      <c r="M44" s="35"/>
      <c r="N44" s="33"/>
      <c r="O44" s="33"/>
      <c r="P44" s="30" t="str">
        <f>IF([1]計算!Z15=0," ",[1]計算!Z15)</f>
        <v xml:space="preserve"> </v>
      </c>
      <c r="Q44" s="36" t="s">
        <v>111</v>
      </c>
    </row>
    <row r="45" spans="1:17" ht="15.95" hidden="1" customHeight="1">
      <c r="A45" s="125"/>
      <c r="B45" s="126"/>
      <c r="C45" s="129"/>
      <c r="D45" s="132"/>
      <c r="E45" s="37" t="str">
        <f>IF(ISERROR(VLOOKUP(6,[1]作成!$H$497:$K$551,4,FALSE))," ",VLOOKUP(6,[1]作成!$H$497:$K$551,4,FALSE))</f>
        <v xml:space="preserve"> </v>
      </c>
      <c r="F45" s="38" t="str">
        <f>IF(ISERROR(VLOOKUP(7,[1]作成!$H$497:$K$551,4,FALSE))," ",VLOOKUP(7,[1]作成!$H$497:$K$551,4,FALSE))</f>
        <v xml:space="preserve"> </v>
      </c>
      <c r="G45" s="32"/>
      <c r="H45" s="33"/>
      <c r="I45" s="34"/>
      <c r="J45" s="32"/>
      <c r="K45" s="32"/>
      <c r="L45" s="34"/>
      <c r="M45" s="35"/>
      <c r="N45" s="34"/>
      <c r="O45" s="33"/>
      <c r="P45" s="137" t="str">
        <f>IF([1]人数!I21=0," ",[1]人数!I21)</f>
        <v xml:space="preserve"> </v>
      </c>
      <c r="Q45" s="138"/>
    </row>
    <row r="46" spans="1:17" ht="15.95" hidden="1" customHeight="1">
      <c r="A46" s="123" t="str">
        <f>IF([1]人数!$F22=0," ",[1]人数!$F22)</f>
        <v xml:space="preserve"> </v>
      </c>
      <c r="B46" s="139" t="s">
        <v>28</v>
      </c>
      <c r="C46" s="127" t="str">
        <f>IF(ISERROR(VLOOKUP(1,[1]作成!$H$552:$K$606,4,FALSE))," ",VLOOKUP(1,[1]作成!$H$552:$K$606,4,FALSE))</f>
        <v xml:space="preserve"> </v>
      </c>
      <c r="D46" s="130" t="str">
        <f>IF(ISERROR(VLOOKUP(2,[1]作成!$H$552:$K$606,4,FALSE))," ",VLOOKUP(2,[1]作成!$H$552:$K$606,4,FALSE))</f>
        <v xml:space="preserve"> </v>
      </c>
      <c r="E46" s="133" t="str">
        <f>IF(ISERROR(VLOOKUP(3,[1]作成!$H$552:$K$606,4,FALSE))," ",VLOOKUP(3,[1]作成!$H$552:$K$606,4,FALSE))</f>
        <v xml:space="preserve"> </v>
      </c>
      <c r="F46" s="134"/>
      <c r="G46" s="27"/>
      <c r="H46" s="28"/>
      <c r="I46" s="28"/>
      <c r="J46" s="27"/>
      <c r="K46" s="27"/>
      <c r="L46" s="43"/>
      <c r="M46" s="29"/>
      <c r="N46" s="28"/>
      <c r="O46" s="28"/>
      <c r="P46" s="30" t="str">
        <f>IF([1]計算!U16=0," ",[1]計算!U16)</f>
        <v xml:space="preserve"> </v>
      </c>
      <c r="Q46" s="31" t="s">
        <v>112</v>
      </c>
    </row>
    <row r="47" spans="1:17" ht="15.95" hidden="1" customHeight="1">
      <c r="A47" s="124"/>
      <c r="B47" s="140"/>
      <c r="C47" s="128"/>
      <c r="D47" s="131"/>
      <c r="E47" s="135" t="str">
        <f>IF(ISERROR(VLOOKUP(4,[1]作成!$H$552:$K$606,4,FALSE))," ",VLOOKUP(4,[1]作成!$H$552:$K$606,4,FALSE))</f>
        <v xml:space="preserve"> </v>
      </c>
      <c r="F47" s="136"/>
      <c r="G47" s="32"/>
      <c r="H47" s="33"/>
      <c r="I47" s="34"/>
      <c r="J47" s="32"/>
      <c r="K47" s="32"/>
      <c r="L47" s="34"/>
      <c r="M47" s="35"/>
      <c r="N47" s="33"/>
      <c r="O47" s="33"/>
      <c r="P47" s="30" t="str">
        <f>IF([1]計算!X16=0," ",[1]計算!X16)</f>
        <v xml:space="preserve"> </v>
      </c>
      <c r="Q47" s="36" t="s">
        <v>108</v>
      </c>
    </row>
    <row r="48" spans="1:17" ht="15.95" hidden="1" customHeight="1">
      <c r="A48" s="124"/>
      <c r="B48" s="140"/>
      <c r="C48" s="128"/>
      <c r="D48" s="131"/>
      <c r="E48" s="135" t="str">
        <f>IF(ISERROR(VLOOKUP(5,[1]作成!$H$552:$K$606,4,FALSE))," ",VLOOKUP(5,[1]作成!$H$552:$K$606,4,FALSE))</f>
        <v xml:space="preserve"> </v>
      </c>
      <c r="F48" s="136"/>
      <c r="G48" s="32"/>
      <c r="H48" s="33"/>
      <c r="I48" s="34"/>
      <c r="J48" s="32"/>
      <c r="K48" s="32"/>
      <c r="L48" s="34"/>
      <c r="M48" s="35"/>
      <c r="N48" s="33"/>
      <c r="O48" s="33"/>
      <c r="P48" s="30" t="str">
        <f>IF([1]計算!Z16=0," ",[1]計算!Z16)</f>
        <v xml:space="preserve"> </v>
      </c>
      <c r="Q48" s="36" t="s">
        <v>97</v>
      </c>
    </row>
    <row r="49" spans="1:17" ht="15.95" hidden="1" customHeight="1">
      <c r="A49" s="125"/>
      <c r="B49" s="141"/>
      <c r="C49" s="129"/>
      <c r="D49" s="132"/>
      <c r="E49" s="44" t="str">
        <f>IF(ISERROR(VLOOKUP(6,[1]作成!$H$552:$K$606,4,FALSE))," ",VLOOKUP(6,[1]作成!$H$552:$K$606,4,FALSE))</f>
        <v xml:space="preserve"> </v>
      </c>
      <c r="F49" s="44" t="str">
        <f>IF(ISERROR(VLOOKUP(7,[1]作成!$H$552:$K$606,4,FALSE))," ",VLOOKUP(7,[1]作成!$H$552:$K$606,4,FALSE))</f>
        <v xml:space="preserve"> </v>
      </c>
      <c r="G49" s="39"/>
      <c r="H49" s="40"/>
      <c r="I49" s="41"/>
      <c r="J49" s="39"/>
      <c r="K49" s="39"/>
      <c r="L49" s="41"/>
      <c r="M49" s="42"/>
      <c r="N49" s="41"/>
      <c r="O49" s="40"/>
      <c r="P49" s="137" t="str">
        <f>IF([1]人数!I22=0," ",[1]人数!I22)</f>
        <v xml:space="preserve"> </v>
      </c>
      <c r="Q49" s="138"/>
    </row>
    <row r="50" spans="1:17" ht="15.95" hidden="1" customHeight="1">
      <c r="A50" s="123" t="str">
        <f>IF([1]人数!$F23=0," ",[1]人数!$F23)</f>
        <v xml:space="preserve"> </v>
      </c>
      <c r="B50" s="126" t="s">
        <v>52</v>
      </c>
      <c r="C50" s="127" t="str">
        <f>IF(ISERROR(VLOOKUP(1,[1]作成!$H$607:$K$661,4,FALSE))," ",VLOOKUP(1,[1]作成!$H$607:$K$661,4,FALSE))</f>
        <v xml:space="preserve"> </v>
      </c>
      <c r="D50" s="130" t="str">
        <f>IF(ISERROR(VLOOKUP(2,[1]作成!$H$607:$K$661,4,FALSE))," ",VLOOKUP(2,[1]作成!$H$607:$K$661,4,FALSE))</f>
        <v xml:space="preserve"> </v>
      </c>
      <c r="E50" s="133" t="str">
        <f>IF(ISERROR(VLOOKUP(3,[1]作成!$H$607:$K$661,4,FALSE))," ",VLOOKUP(3,[1]作成!$H$607:$K$661,4,FALSE))</f>
        <v xml:space="preserve"> </v>
      </c>
      <c r="F50" s="134"/>
      <c r="G50" s="32"/>
      <c r="H50" s="33"/>
      <c r="I50" s="33"/>
      <c r="J50" s="32"/>
      <c r="K50" s="32"/>
      <c r="L50" s="33"/>
      <c r="M50" s="35"/>
      <c r="N50" s="33"/>
      <c r="O50" s="33"/>
      <c r="P50" s="30" t="str">
        <f>IF([1]計算!U17=0," ",[1]計算!U17)</f>
        <v xml:space="preserve"> </v>
      </c>
      <c r="Q50" s="31" t="s">
        <v>82</v>
      </c>
    </row>
    <row r="51" spans="1:17" ht="15.95" hidden="1" customHeight="1">
      <c r="A51" s="124"/>
      <c r="B51" s="126"/>
      <c r="C51" s="128"/>
      <c r="D51" s="131"/>
      <c r="E51" s="135" t="str">
        <f>IF(ISERROR(VLOOKUP(4,[1]作成!$H$607:$K$661,4,FALSE))," ",VLOOKUP(4,[1]作成!$H$607:$K$661,4,FALSE))</f>
        <v xml:space="preserve"> </v>
      </c>
      <c r="F51" s="136"/>
      <c r="G51" s="32"/>
      <c r="H51" s="33"/>
      <c r="I51" s="34"/>
      <c r="J51" s="32"/>
      <c r="K51" s="32"/>
      <c r="L51" s="33"/>
      <c r="M51" s="35"/>
      <c r="N51" s="33"/>
      <c r="O51" s="33"/>
      <c r="P51" s="30" t="str">
        <f>IF([1]計算!X17=0," ",[1]計算!X17)</f>
        <v xml:space="preserve"> </v>
      </c>
      <c r="Q51" s="36" t="s">
        <v>76</v>
      </c>
    </row>
    <row r="52" spans="1:17" ht="15.95" hidden="1" customHeight="1">
      <c r="A52" s="124"/>
      <c r="B52" s="126"/>
      <c r="C52" s="128"/>
      <c r="D52" s="131"/>
      <c r="E52" s="135" t="str">
        <f>IF(ISERROR(VLOOKUP(5,[1]作成!$H$607:$K$661,4,FALSE))," ",VLOOKUP(5,[1]作成!$H$607:$K$661,4,FALSE))</f>
        <v xml:space="preserve"> </v>
      </c>
      <c r="F52" s="136"/>
      <c r="G52" s="32"/>
      <c r="H52" s="33"/>
      <c r="I52" s="34"/>
      <c r="J52" s="32"/>
      <c r="K52" s="32"/>
      <c r="L52" s="34"/>
      <c r="M52" s="35"/>
      <c r="N52" s="33"/>
      <c r="O52" s="33"/>
      <c r="P52" s="30" t="str">
        <f>IF([1]計算!Z17=0," ",[1]計算!Z17)</f>
        <v xml:space="preserve"> </v>
      </c>
      <c r="Q52" s="36" t="s">
        <v>76</v>
      </c>
    </row>
    <row r="53" spans="1:17" ht="15.95" hidden="1" customHeight="1">
      <c r="A53" s="125"/>
      <c r="B53" s="126"/>
      <c r="C53" s="129"/>
      <c r="D53" s="132"/>
      <c r="E53" s="37" t="str">
        <f>IF(ISERROR(VLOOKUP(6,[1]作成!$H$607:$K$661,4,FALSE))," ",VLOOKUP(6,[1]作成!$H$607:$K$661,4,FALSE))</f>
        <v xml:space="preserve"> </v>
      </c>
      <c r="F53" s="38" t="str">
        <f>IF(ISERROR(VLOOKUP(7,[1]作成!$H$607:$K$661,4,FALSE))," ",VLOOKUP(7,[1]作成!$H$607:$K$661,4,FALSE))</f>
        <v xml:space="preserve"> </v>
      </c>
      <c r="G53" s="32"/>
      <c r="H53" s="33"/>
      <c r="I53" s="34"/>
      <c r="J53" s="32"/>
      <c r="K53" s="32"/>
      <c r="L53" s="34"/>
      <c r="M53" s="35"/>
      <c r="N53" s="34"/>
      <c r="O53" s="33"/>
      <c r="P53" s="137" t="str">
        <f>IF([1]人数!I23=0," ",[1]人数!I23)</f>
        <v xml:space="preserve"> </v>
      </c>
      <c r="Q53" s="138"/>
    </row>
    <row r="54" spans="1:17" ht="15.95" hidden="1" customHeight="1">
      <c r="A54" s="123" t="str">
        <f>IF([1]人数!$F24=0," ",[1]人数!$F24)</f>
        <v xml:space="preserve"> </v>
      </c>
      <c r="B54" s="126" t="s">
        <v>67</v>
      </c>
      <c r="C54" s="127" t="str">
        <f>IF(ISERROR(VLOOKUP(1,[1]作成!$H$662:$K$716,4,FALSE))," ",VLOOKUP(1,[1]作成!$H$662:$K$716,4,FALSE))</f>
        <v xml:space="preserve"> </v>
      </c>
      <c r="D54" s="130" t="str">
        <f>IF(ISERROR(VLOOKUP(2,[1]作成!$H$662:$K$716,4,FALSE))," ",VLOOKUP(2,[1]作成!$H$662:$K$716,4,FALSE))</f>
        <v xml:space="preserve"> </v>
      </c>
      <c r="E54" s="133" t="str">
        <f>IF(ISERROR(VLOOKUP(3,[1]作成!$H$662:$K$716,4,FALSE))," ",VLOOKUP(3,[1]作成!$H$662:$K$716,4,FALSE))</f>
        <v xml:space="preserve"> </v>
      </c>
      <c r="F54" s="134"/>
      <c r="G54" s="27"/>
      <c r="H54" s="28"/>
      <c r="I54" s="28"/>
      <c r="J54" s="27"/>
      <c r="K54" s="27"/>
      <c r="L54" s="28"/>
      <c r="M54" s="29"/>
      <c r="N54" s="28"/>
      <c r="O54" s="28"/>
      <c r="P54" s="30" t="str">
        <f>IF([1]計算!U18=0," ",[1]計算!U18)</f>
        <v xml:space="preserve"> </v>
      </c>
      <c r="Q54" s="31" t="s">
        <v>68</v>
      </c>
    </row>
    <row r="55" spans="1:17" ht="15.95" hidden="1" customHeight="1">
      <c r="A55" s="124"/>
      <c r="B55" s="126"/>
      <c r="C55" s="128"/>
      <c r="D55" s="131"/>
      <c r="E55" s="135" t="str">
        <f>IF(ISERROR(VLOOKUP(4,[1]作成!$H$662:$K$716,4,FALSE))," ",VLOOKUP(4,[1]作成!$H$662:$K$716,4,FALSE))</f>
        <v xml:space="preserve"> </v>
      </c>
      <c r="F55" s="136"/>
      <c r="G55" s="32"/>
      <c r="H55" s="33"/>
      <c r="I55" s="33"/>
      <c r="J55" s="32"/>
      <c r="K55" s="32"/>
      <c r="L55" s="33"/>
      <c r="M55" s="35"/>
      <c r="N55" s="33"/>
      <c r="O55" s="33"/>
      <c r="P55" s="30" t="str">
        <f>IF([1]計算!X18=0," ",[1]計算!X18)</f>
        <v xml:space="preserve"> </v>
      </c>
      <c r="Q55" s="36" t="s">
        <v>109</v>
      </c>
    </row>
    <row r="56" spans="1:17" ht="15.95" hidden="1" customHeight="1">
      <c r="A56" s="124"/>
      <c r="B56" s="126"/>
      <c r="C56" s="128"/>
      <c r="D56" s="131"/>
      <c r="E56" s="135" t="str">
        <f>IF(ISERROR(VLOOKUP(5,[1]作成!$H$662:$K$716,4,FALSE))," ",VLOOKUP(5,[1]作成!$H$662:$K$716,4,FALSE))</f>
        <v xml:space="preserve"> </v>
      </c>
      <c r="F56" s="136"/>
      <c r="G56" s="32"/>
      <c r="H56" s="33"/>
      <c r="I56" s="33"/>
      <c r="J56" s="32"/>
      <c r="K56" s="32"/>
      <c r="L56" s="34"/>
      <c r="M56" s="35"/>
      <c r="N56" s="33"/>
      <c r="O56" s="33"/>
      <c r="P56" s="30" t="str">
        <f>IF([1]計算!Z18=0," ",[1]計算!Z18)</f>
        <v xml:space="preserve"> </v>
      </c>
      <c r="Q56" s="36" t="s">
        <v>109</v>
      </c>
    </row>
    <row r="57" spans="1:17" ht="15.95" hidden="1" customHeight="1">
      <c r="A57" s="125"/>
      <c r="B57" s="126"/>
      <c r="C57" s="129"/>
      <c r="D57" s="132"/>
      <c r="E57" s="37" t="str">
        <f>IF(ISERROR(VLOOKUP(6,[1]作成!$H$662:$K$716,4,FALSE))," ",VLOOKUP(6,[1]作成!$H$662:$K$716,4,FALSE))</f>
        <v xml:space="preserve"> </v>
      </c>
      <c r="F57" s="38" t="str">
        <f>IF(ISERROR(VLOOKUP(7,[1]作成!$H$662:$K$716,4,FALSE))," ",VLOOKUP(7,[1]作成!$H$662:$K$716,4,FALSE))</f>
        <v xml:space="preserve"> </v>
      </c>
      <c r="G57" s="39"/>
      <c r="H57" s="40"/>
      <c r="I57" s="40"/>
      <c r="J57" s="39"/>
      <c r="K57" s="39"/>
      <c r="L57" s="41"/>
      <c r="M57" s="42"/>
      <c r="N57" s="41"/>
      <c r="O57" s="40"/>
      <c r="P57" s="137" t="str">
        <f>IF([1]人数!I24=0," ",[1]人数!I24)</f>
        <v xml:space="preserve"> </v>
      </c>
      <c r="Q57" s="138"/>
    </row>
    <row r="58" spans="1:17" ht="15.95" hidden="1" customHeight="1">
      <c r="A58" s="123" t="str">
        <f>IF([1]人数!$F25=0," ",[1]人数!$F25)</f>
        <v xml:space="preserve"> </v>
      </c>
      <c r="B58" s="126" t="s">
        <v>80</v>
      </c>
      <c r="C58" s="127" t="str">
        <f>IF(ISERROR(VLOOKUP(1,[1]作成!$H$717:$K$771,4,FALSE))," ",VLOOKUP(1,[1]作成!$H$717:$K$771,4,FALSE))</f>
        <v xml:space="preserve"> </v>
      </c>
      <c r="D58" s="130" t="str">
        <f>IF(ISERROR(VLOOKUP(2,[1]作成!$H$717:$K$771,4,FALSE))," ",VLOOKUP(2,[1]作成!$H$717:$K$771,4,FALSE))</f>
        <v xml:space="preserve"> </v>
      </c>
      <c r="E58" s="133" t="str">
        <f>IF(ISERROR(VLOOKUP(3,[1]作成!$H$717:$K$771,4,FALSE))," ",VLOOKUP(3,[1]作成!$H$717:$K$771,4,FALSE))</f>
        <v xml:space="preserve"> </v>
      </c>
      <c r="F58" s="134"/>
      <c r="G58" s="32"/>
      <c r="H58" s="33"/>
      <c r="I58" s="34"/>
      <c r="J58" s="32"/>
      <c r="K58" s="32"/>
      <c r="L58" s="33"/>
      <c r="M58" s="35"/>
      <c r="N58" s="33"/>
      <c r="O58" s="33"/>
      <c r="P58" s="30" t="str">
        <f>IF([1]計算!U19=0," ",[1]計算!U19)</f>
        <v xml:space="preserve"> </v>
      </c>
      <c r="Q58" s="31" t="s">
        <v>106</v>
      </c>
    </row>
    <row r="59" spans="1:17" ht="15.95" hidden="1" customHeight="1">
      <c r="A59" s="124"/>
      <c r="B59" s="126"/>
      <c r="C59" s="128"/>
      <c r="D59" s="131"/>
      <c r="E59" s="135" t="str">
        <f>IF(ISERROR(VLOOKUP(4,[1]作成!$H$717:$K$771,4,FALSE))," ",VLOOKUP(4,[1]作成!$H$717:$K$771,4,FALSE))</f>
        <v xml:space="preserve"> </v>
      </c>
      <c r="F59" s="136"/>
      <c r="G59" s="32"/>
      <c r="H59" s="33"/>
      <c r="I59" s="34"/>
      <c r="J59" s="32"/>
      <c r="K59" s="32"/>
      <c r="L59" s="33"/>
      <c r="M59" s="35"/>
      <c r="N59" s="33"/>
      <c r="O59" s="33"/>
      <c r="P59" s="30" t="str">
        <f>IF([1]計算!X19=0," ",[1]計算!X19)</f>
        <v xml:space="preserve"> </v>
      </c>
      <c r="Q59" s="36" t="s">
        <v>97</v>
      </c>
    </row>
    <row r="60" spans="1:17" ht="15.95" hidden="1" customHeight="1">
      <c r="A60" s="124"/>
      <c r="B60" s="126"/>
      <c r="C60" s="128"/>
      <c r="D60" s="131"/>
      <c r="E60" s="135" t="str">
        <f>IF(ISERROR(VLOOKUP(5,[1]作成!$H$717:$K$771,4,FALSE))," ",VLOOKUP(5,[1]作成!$H$717:$K$771,4,FALSE))</f>
        <v xml:space="preserve"> </v>
      </c>
      <c r="F60" s="136"/>
      <c r="G60" s="32"/>
      <c r="H60" s="33"/>
      <c r="I60" s="34"/>
      <c r="J60" s="32"/>
      <c r="K60" s="32"/>
      <c r="L60" s="33"/>
      <c r="M60" s="35"/>
      <c r="N60" s="33"/>
      <c r="O60" s="33"/>
      <c r="P60" s="30" t="str">
        <f>IF([1]計算!Z19=0," ",[1]計算!Z19)</f>
        <v xml:space="preserve"> </v>
      </c>
      <c r="Q60" s="36" t="s">
        <v>97</v>
      </c>
    </row>
    <row r="61" spans="1:17" ht="15.95" hidden="1" customHeight="1">
      <c r="A61" s="125"/>
      <c r="B61" s="126"/>
      <c r="C61" s="129"/>
      <c r="D61" s="132"/>
      <c r="E61" s="37" t="str">
        <f>IF(ISERROR(VLOOKUP(6,[1]作成!$H$717:$K$771,4,FALSE))," ",VLOOKUP(6,[1]作成!$H$717:$K$771,4,FALSE))</f>
        <v xml:space="preserve"> </v>
      </c>
      <c r="F61" s="38" t="str">
        <f>IF(ISERROR(VLOOKUP(7,[1]作成!$H$717:$K$771,4,FALSE))," ",VLOOKUP(7,[1]作成!$H$717:$K$771,4,FALSE))</f>
        <v xml:space="preserve"> </v>
      </c>
      <c r="G61" s="32"/>
      <c r="H61" s="33"/>
      <c r="I61" s="34"/>
      <c r="J61" s="32"/>
      <c r="K61" s="32"/>
      <c r="L61" s="33"/>
      <c r="M61" s="35"/>
      <c r="N61" s="33"/>
      <c r="O61" s="33"/>
      <c r="P61" s="137" t="str">
        <f>IF([1]人数!I25=0," ",[1]人数!I25)</f>
        <v xml:space="preserve"> </v>
      </c>
      <c r="Q61" s="138"/>
    </row>
    <row r="62" spans="1:17" ht="15.95" hidden="1" customHeight="1">
      <c r="A62" s="123" t="str">
        <f>IF([1]人数!$F26=0," ",[1]人数!$F26)</f>
        <v xml:space="preserve"> </v>
      </c>
      <c r="B62" s="126" t="s">
        <v>89</v>
      </c>
      <c r="C62" s="127" t="str">
        <f>IF(ISERROR(VLOOKUP(1,[1]作成!$H$772:$K$826,4,FALSE))," ",VLOOKUP(1,[1]作成!$H$772:$K$826,4,FALSE))</f>
        <v xml:space="preserve"> </v>
      </c>
      <c r="D62" s="130" t="str">
        <f>IF(ISERROR(VLOOKUP(2,[1]作成!$H$772:$K$826,4,FALSE))," ",VLOOKUP(2,[1]作成!$H$772:$K$826,4,FALSE))</f>
        <v xml:space="preserve"> </v>
      </c>
      <c r="E62" s="133" t="str">
        <f>IF(ISERROR(VLOOKUP(3,[1]作成!$H$772:$K$826,4,FALSE))," ",VLOOKUP(3,[1]作成!$H$772:$K$826,4,FALSE))</f>
        <v xml:space="preserve"> </v>
      </c>
      <c r="F62" s="134"/>
      <c r="G62" s="27"/>
      <c r="H62" s="28"/>
      <c r="I62" s="43"/>
      <c r="J62" s="27"/>
      <c r="K62" s="27"/>
      <c r="L62" s="28"/>
      <c r="M62" s="29"/>
      <c r="N62" s="28"/>
      <c r="O62" s="28"/>
      <c r="P62" s="30" t="str">
        <f>IF([1]計算!U20=0," ",[1]計算!U20)</f>
        <v xml:space="preserve"> </v>
      </c>
      <c r="Q62" s="31" t="s">
        <v>110</v>
      </c>
    </row>
    <row r="63" spans="1:17" ht="15.95" hidden="1" customHeight="1">
      <c r="A63" s="124"/>
      <c r="B63" s="126"/>
      <c r="C63" s="128"/>
      <c r="D63" s="131"/>
      <c r="E63" s="135" t="str">
        <f>IF(ISERROR(VLOOKUP(4,[1]作成!$H$772:$K$826,4,FALSE))," ",VLOOKUP(4,[1]作成!$H$772:$K$826,4,FALSE))</f>
        <v xml:space="preserve"> </v>
      </c>
      <c r="F63" s="136"/>
      <c r="G63" s="32"/>
      <c r="H63" s="33"/>
      <c r="I63" s="34"/>
      <c r="J63" s="32"/>
      <c r="K63" s="32"/>
      <c r="L63" s="33"/>
      <c r="M63" s="35"/>
      <c r="N63" s="33"/>
      <c r="O63" s="33"/>
      <c r="P63" s="30" t="str">
        <f>IF([1]計算!X20=0," ",[1]計算!X20)</f>
        <v xml:space="preserve"> </v>
      </c>
      <c r="Q63" s="36" t="s">
        <v>111</v>
      </c>
    </row>
    <row r="64" spans="1:17" ht="15.95" hidden="1" customHeight="1">
      <c r="A64" s="124"/>
      <c r="B64" s="126"/>
      <c r="C64" s="128"/>
      <c r="D64" s="131"/>
      <c r="E64" s="135" t="str">
        <f>IF(ISERROR(VLOOKUP(5,[1]作成!$H$772:$K$826,4,FALSE))," ",VLOOKUP(5,[1]作成!$H$772:$K$826,4,FALSE))</f>
        <v xml:space="preserve"> </v>
      </c>
      <c r="F64" s="136"/>
      <c r="G64" s="32"/>
      <c r="H64" s="33"/>
      <c r="I64" s="34"/>
      <c r="J64" s="32"/>
      <c r="K64" s="32"/>
      <c r="L64" s="33"/>
      <c r="M64" s="35"/>
      <c r="N64" s="33"/>
      <c r="O64" s="33"/>
      <c r="P64" s="30" t="str">
        <f>IF([1]計算!Z20=0," ",[1]計算!Z20)</f>
        <v xml:space="preserve"> </v>
      </c>
      <c r="Q64" s="36" t="s">
        <v>111</v>
      </c>
    </row>
    <row r="65" spans="1:17" ht="15.95" hidden="1" customHeight="1">
      <c r="A65" s="125"/>
      <c r="B65" s="126"/>
      <c r="C65" s="129"/>
      <c r="D65" s="132"/>
      <c r="E65" s="37" t="str">
        <f>IF(ISERROR(VLOOKUP(6,[1]作成!$H$772:$K$826,4,FALSE))," ",VLOOKUP(6,[1]作成!$H$772:$K$826,4,FALSE))</f>
        <v xml:space="preserve"> </v>
      </c>
      <c r="F65" s="38" t="str">
        <f>IF(ISERROR(VLOOKUP(7,[1]作成!$H$772:$K$826,4,FALSE))," ",VLOOKUP(7,[1]作成!$H$772:$K$826,4,FALSE))</f>
        <v xml:space="preserve"> </v>
      </c>
      <c r="G65" s="39"/>
      <c r="H65" s="40"/>
      <c r="I65" s="41"/>
      <c r="J65" s="39"/>
      <c r="K65" s="39"/>
      <c r="L65" s="41"/>
      <c r="M65" s="42"/>
      <c r="N65" s="40"/>
      <c r="O65" s="40"/>
      <c r="P65" s="137" t="str">
        <f>IF([1]人数!I26=0," ",[1]人数!I26)</f>
        <v xml:space="preserve"> </v>
      </c>
      <c r="Q65" s="138"/>
    </row>
    <row r="66" spans="1:17" ht="15.95" hidden="1" customHeight="1">
      <c r="A66" s="123" t="str">
        <f>IF([1]人数!$F27=0," ",[1]人数!$F27)</f>
        <v xml:space="preserve"> </v>
      </c>
      <c r="B66" s="139" t="s">
        <v>28</v>
      </c>
      <c r="C66" s="127" t="str">
        <f>IF(ISERROR(VLOOKUP(1,[1]作成!$H$827:$K$881,4,FALSE))," ",VLOOKUP(1,[1]作成!$H$827:$K$881,4,FALSE))</f>
        <v xml:space="preserve"> </v>
      </c>
      <c r="D66" s="130" t="str">
        <f>IF(ISERROR(VLOOKUP(2,[1]作成!$H$827:$K$881,4,FALSE))," ",VLOOKUP(2,[1]作成!$H$827:$K$881,4,FALSE))</f>
        <v xml:space="preserve"> </v>
      </c>
      <c r="E66" s="133" t="str">
        <f>IF(ISERROR(VLOOKUP(3,[1]作成!$H$827:$K$881,4,FALSE))," ",VLOOKUP(3,[1]作成!$H$827:$K$881,4,FALSE))</f>
        <v xml:space="preserve"> </v>
      </c>
      <c r="F66" s="142"/>
      <c r="G66" s="27"/>
      <c r="H66" s="28"/>
      <c r="I66" s="28"/>
      <c r="J66" s="27"/>
      <c r="K66" s="27"/>
      <c r="L66" s="28"/>
      <c r="M66" s="29"/>
      <c r="N66" s="28"/>
      <c r="O66" s="28"/>
      <c r="P66" s="30" t="str">
        <f>IF([1]計算!U21=0," ",[1]計算!U21)</f>
        <v xml:space="preserve"> </v>
      </c>
      <c r="Q66" s="31" t="s">
        <v>112</v>
      </c>
    </row>
    <row r="67" spans="1:17" ht="15.95" hidden="1" customHeight="1">
      <c r="A67" s="124"/>
      <c r="B67" s="140"/>
      <c r="C67" s="128"/>
      <c r="D67" s="131"/>
      <c r="E67" s="135" t="str">
        <f>IF(ISERROR(VLOOKUP(4,[1]作成!$H$827:$K$881,4,FALSE))," ",VLOOKUP(4,[1]作成!$H$827:$K$881,4,FALSE))</f>
        <v xml:space="preserve"> </v>
      </c>
      <c r="F67" s="143"/>
      <c r="G67" s="32"/>
      <c r="H67" s="33"/>
      <c r="I67" s="33"/>
      <c r="J67" s="32"/>
      <c r="K67" s="32"/>
      <c r="L67" s="33"/>
      <c r="M67" s="35"/>
      <c r="N67" s="33"/>
      <c r="O67" s="33"/>
      <c r="P67" s="30" t="str">
        <f>IF([1]計算!X21=0," ",[1]計算!X21)</f>
        <v xml:space="preserve"> </v>
      </c>
      <c r="Q67" s="36" t="s">
        <v>108</v>
      </c>
    </row>
    <row r="68" spans="1:17" ht="15.95" hidden="1" customHeight="1">
      <c r="A68" s="124"/>
      <c r="B68" s="140"/>
      <c r="C68" s="128"/>
      <c r="D68" s="131"/>
      <c r="E68" s="135" t="str">
        <f>IF(ISERROR(VLOOKUP(5,[1]作成!$H$827:$K$881,4,FALSE))," ",VLOOKUP(5,[1]作成!$H$827:$K$881,4,FALSE))</f>
        <v xml:space="preserve"> </v>
      </c>
      <c r="F68" s="143"/>
      <c r="G68" s="32"/>
      <c r="H68" s="33"/>
      <c r="I68" s="33"/>
      <c r="J68" s="32"/>
      <c r="K68" s="32"/>
      <c r="L68" s="33"/>
      <c r="M68" s="35"/>
      <c r="N68" s="33"/>
      <c r="O68" s="33"/>
      <c r="P68" s="30" t="str">
        <f>IF([1]計算!Z21=0," ",[1]計算!Z21)</f>
        <v xml:space="preserve"> </v>
      </c>
      <c r="Q68" s="36" t="s">
        <v>108</v>
      </c>
    </row>
    <row r="69" spans="1:17" ht="15.95" hidden="1" customHeight="1">
      <c r="A69" s="125"/>
      <c r="B69" s="141"/>
      <c r="C69" s="129"/>
      <c r="D69" s="132"/>
      <c r="E69" s="44" t="str">
        <f>IF(ISERROR(VLOOKUP(6,[1]作成!$H$827:$K$881,4,FALSE))," ",VLOOKUP(6,[1]作成!$H$827:$K$881,4,FALSE))</f>
        <v xml:space="preserve"> </v>
      </c>
      <c r="F69" s="44" t="str">
        <f>IF(ISERROR(VLOOKUP(7,[1]作成!$H$827:$K$881,4,FALSE))," ",VLOOKUP(7,[1]作成!$H$827:$K$881,4,FALSE))</f>
        <v xml:space="preserve"> </v>
      </c>
      <c r="G69" s="39"/>
      <c r="H69" s="40"/>
      <c r="I69" s="40"/>
      <c r="J69" s="39"/>
      <c r="K69" s="39"/>
      <c r="L69" s="40"/>
      <c r="M69" s="42"/>
      <c r="N69" s="40"/>
      <c r="O69" s="40"/>
      <c r="P69" s="137" t="str">
        <f>IF([1]人数!I27=0," ",[1]人数!I27)</f>
        <v xml:space="preserve"> </v>
      </c>
      <c r="Q69" s="138"/>
    </row>
    <row r="70" spans="1:17" ht="15.95" hidden="1" customHeight="1">
      <c r="A70" s="123" t="str">
        <f>IF([1]人数!$F28=0," ",[1]人数!$F28)</f>
        <v xml:space="preserve"> </v>
      </c>
      <c r="B70" s="126" t="s">
        <v>52</v>
      </c>
      <c r="C70" s="127" t="str">
        <f>IF(ISERROR(VLOOKUP(1,[1]作成!$H$882:$K$936,4,FALSE))," ",VLOOKUP(1,[1]作成!$H$882:$K$936,4,FALSE))</f>
        <v xml:space="preserve"> </v>
      </c>
      <c r="D70" s="130" t="str">
        <f>IF(ISERROR(VLOOKUP(2,[1]作成!$H$882:$K$936,4,FALSE))," ",VLOOKUP(2,[1]作成!$H$882:$K$936,4,FALSE))</f>
        <v xml:space="preserve"> </v>
      </c>
      <c r="E70" s="133" t="str">
        <f>IF(ISERROR(VLOOKUP(3,[1]作成!$H$882:$K$936,4,FALSE))," ",VLOOKUP(3,[1]作成!$H$882:$K$936,4,FALSE))</f>
        <v xml:space="preserve"> </v>
      </c>
      <c r="F70" s="134"/>
      <c r="G70" s="32"/>
      <c r="H70" s="33"/>
      <c r="I70" s="33"/>
      <c r="J70" s="32"/>
      <c r="K70" s="32"/>
      <c r="L70" s="33"/>
      <c r="M70" s="27"/>
      <c r="N70" s="28"/>
      <c r="O70" s="28"/>
      <c r="P70" s="30" t="str">
        <f>IF([1]計算!U22=0," ",[1]計算!U22)</f>
        <v xml:space="preserve"> </v>
      </c>
      <c r="Q70" s="31" t="s">
        <v>82</v>
      </c>
    </row>
    <row r="71" spans="1:17" ht="15.95" hidden="1" customHeight="1">
      <c r="A71" s="124"/>
      <c r="B71" s="126"/>
      <c r="C71" s="128"/>
      <c r="D71" s="131"/>
      <c r="E71" s="135" t="str">
        <f>IF(ISERROR(VLOOKUP(4,[1]作成!$H$882:$K$936,4,FALSE))," ",VLOOKUP(4,[1]作成!$H$882:$K$936,4,FALSE))</f>
        <v xml:space="preserve"> </v>
      </c>
      <c r="F71" s="136"/>
      <c r="G71" s="32"/>
      <c r="H71" s="33"/>
      <c r="I71" s="34"/>
      <c r="J71" s="32"/>
      <c r="K71" s="32"/>
      <c r="L71" s="33"/>
      <c r="M71" s="32"/>
      <c r="N71" s="33"/>
      <c r="O71" s="33"/>
      <c r="P71" s="30" t="str">
        <f>IF([1]計算!X22=0," ",[1]計算!X22)</f>
        <v xml:space="preserve"> </v>
      </c>
      <c r="Q71" s="36" t="s">
        <v>76</v>
      </c>
    </row>
    <row r="72" spans="1:17" ht="15.95" hidden="1" customHeight="1">
      <c r="A72" s="124"/>
      <c r="B72" s="126"/>
      <c r="C72" s="128"/>
      <c r="D72" s="131"/>
      <c r="E72" s="135" t="str">
        <f>IF(ISERROR(VLOOKUP(5,[1]作成!$H$882:$K$936,4,FALSE))," ",VLOOKUP(5,[1]作成!$H$882:$K$936,4,FALSE))</f>
        <v xml:space="preserve"> </v>
      </c>
      <c r="F72" s="136"/>
      <c r="G72" s="32"/>
      <c r="H72" s="33"/>
      <c r="I72" s="34"/>
      <c r="J72" s="32"/>
      <c r="K72" s="32"/>
      <c r="L72" s="33"/>
      <c r="M72" s="32"/>
      <c r="N72" s="33"/>
      <c r="O72" s="33"/>
      <c r="P72" s="30" t="str">
        <f>IF([1]計算!Z22=0," ",[1]計算!Z22)</f>
        <v xml:space="preserve"> </v>
      </c>
      <c r="Q72" s="36" t="s">
        <v>76</v>
      </c>
    </row>
    <row r="73" spans="1:17" ht="15.95" hidden="1" customHeight="1">
      <c r="A73" s="125"/>
      <c r="B73" s="126"/>
      <c r="C73" s="129"/>
      <c r="D73" s="132"/>
      <c r="E73" s="37" t="str">
        <f>IF(ISERROR(VLOOKUP(6,[1]作成!$H$882:$K$936,4,FALSE))," ",VLOOKUP(6,[1]作成!$H$882:$K$936,4,FALSE))</f>
        <v xml:space="preserve"> </v>
      </c>
      <c r="F73" s="38" t="str">
        <f>IF(ISERROR(VLOOKUP(7,[1]作成!$H$882:$K$936,4,FALSE))," ",VLOOKUP(7,[1]作成!$H$882:$K$936,4,FALSE))</f>
        <v xml:space="preserve"> </v>
      </c>
      <c r="G73" s="39"/>
      <c r="H73" s="40"/>
      <c r="I73" s="41"/>
      <c r="J73" s="39"/>
      <c r="K73" s="39"/>
      <c r="L73" s="41"/>
      <c r="M73" s="39"/>
      <c r="N73" s="41"/>
      <c r="O73" s="40"/>
      <c r="P73" s="137" t="str">
        <f>IF([1]人数!I28=0," ",[1]人数!I28)</f>
        <v xml:space="preserve"> </v>
      </c>
      <c r="Q73" s="138"/>
    </row>
    <row r="74" spans="1:17" ht="15.95" hidden="1" customHeight="1">
      <c r="A74" s="123" t="str">
        <f>IF([1]人数!$F29=0," ",[1]人数!$F29)</f>
        <v xml:space="preserve"> </v>
      </c>
      <c r="B74" s="126" t="s">
        <v>67</v>
      </c>
      <c r="C74" s="127" t="str">
        <f>IF(ISERROR(VLOOKUP(1,[1]作成!$H$937:$K$991,4,FALSE))," ",VLOOKUP(1,[1]作成!$H$937:$K$991,4,FALSE))</f>
        <v xml:space="preserve"> </v>
      </c>
      <c r="D74" s="130" t="str">
        <f>IF(ISERROR(VLOOKUP(2,[1]作成!$H$937:$K$991,4,FALSE))," ",VLOOKUP(2,[1]作成!$H$937:$K$991,4,FALSE))</f>
        <v xml:space="preserve"> </v>
      </c>
      <c r="E74" s="133" t="str">
        <f>IF(ISERROR(VLOOKUP(3,[1]作成!$H$937:$K$991,4,FALSE))," ",VLOOKUP(3,[1]作成!$H$937:$K$991,4,FALSE))</f>
        <v xml:space="preserve"> </v>
      </c>
      <c r="F74" s="134"/>
      <c r="G74" s="27"/>
      <c r="H74" s="28"/>
      <c r="I74" s="28"/>
      <c r="J74" s="27"/>
      <c r="K74" s="27"/>
      <c r="L74" s="28"/>
      <c r="M74" s="27"/>
      <c r="N74" s="28"/>
      <c r="O74" s="28"/>
      <c r="P74" s="30" t="str">
        <f>IF([1]計算!U23=0," ",[1]計算!U23)</f>
        <v xml:space="preserve"> </v>
      </c>
      <c r="Q74" s="31" t="s">
        <v>68</v>
      </c>
    </row>
    <row r="75" spans="1:17" ht="15.95" hidden="1" customHeight="1">
      <c r="A75" s="124"/>
      <c r="B75" s="126"/>
      <c r="C75" s="128"/>
      <c r="D75" s="131"/>
      <c r="E75" s="135" t="str">
        <f>IF(ISERROR(VLOOKUP(4,[1]作成!$H$937:$K$991,4,FALSE))," ",VLOOKUP(4,[1]作成!$H$937:$K$991,4,FALSE))</f>
        <v xml:space="preserve"> </v>
      </c>
      <c r="F75" s="136"/>
      <c r="G75" s="32"/>
      <c r="H75" s="33"/>
      <c r="I75" s="33"/>
      <c r="J75" s="32"/>
      <c r="K75" s="32"/>
      <c r="L75" s="33"/>
      <c r="M75" s="32"/>
      <c r="N75" s="33"/>
      <c r="O75" s="33"/>
      <c r="P75" s="30" t="str">
        <f>IF([1]計算!X23=0," ",[1]計算!X23)</f>
        <v xml:space="preserve"> </v>
      </c>
      <c r="Q75" s="36" t="s">
        <v>109</v>
      </c>
    </row>
    <row r="76" spans="1:17" ht="15.95" hidden="1" customHeight="1">
      <c r="A76" s="124"/>
      <c r="B76" s="126"/>
      <c r="C76" s="128"/>
      <c r="D76" s="131"/>
      <c r="E76" s="135" t="str">
        <f>IF(ISERROR(VLOOKUP(5,[1]作成!$H$937:$K$991,4,FALSE))," ",VLOOKUP(5,[1]作成!$H$937:$K$991,4,FALSE))</f>
        <v xml:space="preserve"> </v>
      </c>
      <c r="F76" s="136"/>
      <c r="G76" s="32"/>
      <c r="H76" s="33"/>
      <c r="I76" s="33"/>
      <c r="J76" s="32"/>
      <c r="K76" s="32"/>
      <c r="L76" s="33"/>
      <c r="M76" s="32"/>
      <c r="N76" s="33"/>
      <c r="O76" s="33"/>
      <c r="P76" s="30" t="str">
        <f>IF([1]計算!Z23=0," ",[1]計算!Z23)</f>
        <v xml:space="preserve"> </v>
      </c>
      <c r="Q76" s="36" t="s">
        <v>109</v>
      </c>
    </row>
    <row r="77" spans="1:17" ht="15.95" hidden="1" customHeight="1">
      <c r="A77" s="125"/>
      <c r="B77" s="126"/>
      <c r="C77" s="129"/>
      <c r="D77" s="132"/>
      <c r="E77" s="37" t="str">
        <f>IF(ISERROR(VLOOKUP(6,[1]作成!$H$937:$K$991,4,FALSE))," ",VLOOKUP(6,[1]作成!$H$937:$K$991,4,FALSE))</f>
        <v xml:space="preserve"> </v>
      </c>
      <c r="F77" s="38" t="str">
        <f>IF(ISERROR(VLOOKUP(7,[1]作成!$H$937:$K$991,4,FALSE))," ",VLOOKUP(7,[1]作成!$H$937:$K$991,4,FALSE))</f>
        <v xml:space="preserve"> </v>
      </c>
      <c r="G77" s="39"/>
      <c r="H77" s="40"/>
      <c r="I77" s="40"/>
      <c r="J77" s="39"/>
      <c r="K77" s="39"/>
      <c r="L77" s="40"/>
      <c r="M77" s="39"/>
      <c r="N77" s="40"/>
      <c r="O77" s="40"/>
      <c r="P77" s="137" t="str">
        <f>IF([1]人数!I29=0," ",[1]人数!I29)</f>
        <v xml:space="preserve"> </v>
      </c>
      <c r="Q77" s="138"/>
    </row>
    <row r="78" spans="1:17" ht="15.95" hidden="1" customHeight="1">
      <c r="A78" s="123" t="str">
        <f>IF([1]人数!$F30=0," ",[1]人数!$F30)</f>
        <v xml:space="preserve"> </v>
      </c>
      <c r="B78" s="126" t="s">
        <v>80</v>
      </c>
      <c r="C78" s="127" t="str">
        <f>IF(ISERROR(VLOOKUP(1,[1]作成!$H$992:$K$1046,4,FALSE))," ",VLOOKUP(1,[1]作成!$H$992:$K$1046,4,FALSE))</f>
        <v xml:space="preserve"> </v>
      </c>
      <c r="D78" s="130" t="str">
        <f>IF(ISERROR(VLOOKUP(2,[1]作成!$H$992:$K$1046,4,FALSE))," ",VLOOKUP(2,[1]作成!$H$992:$K$1046,4,FALSE))</f>
        <v xml:space="preserve"> </v>
      </c>
      <c r="E78" s="133" t="str">
        <f>IF(ISERROR(VLOOKUP(3,[1]作成!$H$992:$K$1046,4,FALSE))," ",VLOOKUP(3,[1]作成!$H$992:$K$1046,4,FALSE))</f>
        <v xml:space="preserve"> </v>
      </c>
      <c r="F78" s="134"/>
      <c r="G78" s="27"/>
      <c r="H78" s="28"/>
      <c r="I78" s="28"/>
      <c r="J78" s="27"/>
      <c r="K78" s="27"/>
      <c r="L78" s="28"/>
      <c r="M78" s="27"/>
      <c r="N78" s="28"/>
      <c r="O78" s="28"/>
      <c r="P78" s="30" t="str">
        <f>IF([1]計算!U24=0," ",[1]計算!U24)</f>
        <v xml:space="preserve"> </v>
      </c>
      <c r="Q78" s="31" t="s">
        <v>106</v>
      </c>
    </row>
    <row r="79" spans="1:17" ht="15.95" hidden="1" customHeight="1">
      <c r="A79" s="124"/>
      <c r="B79" s="126"/>
      <c r="C79" s="128"/>
      <c r="D79" s="131"/>
      <c r="E79" s="135" t="str">
        <f>IF(ISERROR(VLOOKUP(4,[1]作成!$H$992:$K$1046,4,FALSE))," ",VLOOKUP(4,[1]作成!$H$992:$K$1046,4,FALSE))</f>
        <v xml:space="preserve"> </v>
      </c>
      <c r="F79" s="136"/>
      <c r="G79" s="32"/>
      <c r="H79" s="33"/>
      <c r="I79" s="33"/>
      <c r="J79" s="32"/>
      <c r="K79" s="32"/>
      <c r="L79" s="33"/>
      <c r="M79" s="32"/>
      <c r="N79" s="33"/>
      <c r="O79" s="33"/>
      <c r="P79" s="30" t="str">
        <f>IF([1]計算!X24=0," ",[1]計算!X24)</f>
        <v xml:space="preserve"> </v>
      </c>
      <c r="Q79" s="36" t="s">
        <v>97</v>
      </c>
    </row>
    <row r="80" spans="1:17" ht="15.95" hidden="1" customHeight="1">
      <c r="A80" s="124"/>
      <c r="B80" s="126"/>
      <c r="C80" s="128"/>
      <c r="D80" s="131"/>
      <c r="E80" s="135" t="str">
        <f>IF(ISERROR(VLOOKUP(5,[1]作成!$H$992:$K$1046,4,FALSE))," ",VLOOKUP(5,[1]作成!$H$992:$K$1046,4,FALSE))</f>
        <v xml:space="preserve"> </v>
      </c>
      <c r="F80" s="136"/>
      <c r="G80" s="32"/>
      <c r="H80" s="33"/>
      <c r="I80" s="33"/>
      <c r="J80" s="32"/>
      <c r="K80" s="32"/>
      <c r="L80" s="33"/>
      <c r="M80" s="32"/>
      <c r="N80" s="33"/>
      <c r="O80" s="33"/>
      <c r="P80" s="30" t="str">
        <f>IF([1]計算!Z24=0," ",[1]計算!Z24)</f>
        <v xml:space="preserve"> </v>
      </c>
      <c r="Q80" s="36" t="s">
        <v>97</v>
      </c>
    </row>
    <row r="81" spans="1:17" ht="15.95" hidden="1" customHeight="1">
      <c r="A81" s="125"/>
      <c r="B81" s="126"/>
      <c r="C81" s="129"/>
      <c r="D81" s="132"/>
      <c r="E81" s="37" t="str">
        <f>IF(ISERROR(VLOOKUP(6,[1]作成!$H$992:$K$1046,4,FALSE))," ",VLOOKUP(6,[1]作成!$H$992:$K$1046,4,FALSE))</f>
        <v xml:space="preserve"> </v>
      </c>
      <c r="F81" s="38" t="str">
        <f>IF(ISERROR(VLOOKUP(7,[1]作成!$H$992:$K$1046,4,FALSE))," ",VLOOKUP(7,[1]作成!$H$992:$K$1046,4,FALSE))</f>
        <v xml:space="preserve"> </v>
      </c>
      <c r="G81" s="39"/>
      <c r="H81" s="40"/>
      <c r="I81" s="40"/>
      <c r="J81" s="39"/>
      <c r="K81" s="39"/>
      <c r="L81" s="40"/>
      <c r="M81" s="39"/>
      <c r="N81" s="40"/>
      <c r="O81" s="40"/>
      <c r="P81" s="137" t="str">
        <f>IF([1]人数!I30=0," ",[1]人数!I30)</f>
        <v xml:space="preserve"> </v>
      </c>
      <c r="Q81" s="138"/>
    </row>
    <row r="82" spans="1:17" ht="15.95" hidden="1" customHeight="1">
      <c r="A82" s="123" t="str">
        <f>IF([1]人数!$F31=0," ",[1]人数!$F31)</f>
        <v xml:space="preserve"> </v>
      </c>
      <c r="B82" s="126" t="s">
        <v>89</v>
      </c>
      <c r="C82" s="127" t="str">
        <f>IF(ISERROR(VLOOKUP(1,[1]作成!$H$1047:$K$1101,4,FALSE))," ",VLOOKUP(1,[1]作成!$H$1047:$K$1101,4,FALSE))</f>
        <v xml:space="preserve"> </v>
      </c>
      <c r="D82" s="130" t="str">
        <f>IF(ISERROR(VLOOKUP(2,[1]作成!$H$1047:$K$1101,4,FALSE))," ",VLOOKUP(2,[1]作成!$H$1047:$K$1101,4,FALSE))</f>
        <v xml:space="preserve"> </v>
      </c>
      <c r="E82" s="133" t="str">
        <f>IF(ISERROR(VLOOKUP(3,[1]作成!$H$1047:$K$1101,4,FALSE))," ",VLOOKUP(3,[1]作成!$H$1047:$K$1101,4,FALSE))</f>
        <v xml:space="preserve"> </v>
      </c>
      <c r="F82" s="134"/>
      <c r="G82" s="27"/>
      <c r="H82" s="28"/>
      <c r="I82" s="28"/>
      <c r="J82" s="27"/>
      <c r="K82" s="27"/>
      <c r="L82" s="28"/>
      <c r="M82" s="27"/>
      <c r="N82" s="28"/>
      <c r="O82" s="28"/>
      <c r="P82" s="30" t="str">
        <f>IF([1]計算!U25=0," ",[1]計算!U25)</f>
        <v xml:space="preserve"> </v>
      </c>
      <c r="Q82" s="31" t="s">
        <v>110</v>
      </c>
    </row>
    <row r="83" spans="1:17" ht="15.95" hidden="1" customHeight="1">
      <c r="A83" s="124"/>
      <c r="B83" s="126"/>
      <c r="C83" s="128"/>
      <c r="D83" s="131"/>
      <c r="E83" s="135" t="str">
        <f>IF(ISERROR(VLOOKUP(4,[1]作成!$H$1047:$K$1101,4,FALSE))," ",VLOOKUP(4,[1]作成!$H$1047:$K$1101,4,FALSE))</f>
        <v xml:space="preserve"> </v>
      </c>
      <c r="F83" s="136"/>
      <c r="G83" s="32"/>
      <c r="H83" s="33"/>
      <c r="I83" s="33"/>
      <c r="J83" s="32"/>
      <c r="K83" s="32"/>
      <c r="L83" s="33"/>
      <c r="M83" s="32"/>
      <c r="N83" s="33"/>
      <c r="O83" s="33"/>
      <c r="P83" s="30" t="str">
        <f>IF([1]計算!X25=0," ",[1]計算!X25)</f>
        <v xml:space="preserve"> </v>
      </c>
      <c r="Q83" s="36" t="s">
        <v>111</v>
      </c>
    </row>
    <row r="84" spans="1:17" ht="15.95" hidden="1" customHeight="1">
      <c r="A84" s="124"/>
      <c r="B84" s="126"/>
      <c r="C84" s="128"/>
      <c r="D84" s="131"/>
      <c r="E84" s="135" t="str">
        <f>IF(ISERROR(VLOOKUP(5,[1]作成!$H$1047:$K$1101,4,FALSE))," ",VLOOKUP(5,[1]作成!$H$1047:$K$1101,4,FALSE))</f>
        <v xml:space="preserve"> </v>
      </c>
      <c r="F84" s="136"/>
      <c r="G84" s="32"/>
      <c r="H84" s="33"/>
      <c r="I84" s="33"/>
      <c r="J84" s="32"/>
      <c r="K84" s="32"/>
      <c r="L84" s="33"/>
      <c r="M84" s="32"/>
      <c r="N84" s="33"/>
      <c r="O84" s="33"/>
      <c r="P84" s="30" t="str">
        <f>IF([1]計算!Z25=0," ",[1]計算!Z25)</f>
        <v xml:space="preserve"> </v>
      </c>
      <c r="Q84" s="36" t="s">
        <v>111</v>
      </c>
    </row>
    <row r="85" spans="1:17" ht="15.95" hidden="1" customHeight="1">
      <c r="A85" s="125"/>
      <c r="B85" s="126"/>
      <c r="C85" s="129"/>
      <c r="D85" s="132"/>
      <c r="E85" s="37" t="str">
        <f>IF(ISERROR(VLOOKUP(6,[1]作成!$H$1047:$K$1101,4,FALSE))," ",VLOOKUP(6,[1]作成!$H$1047:$K$1101,4,FALSE))</f>
        <v xml:space="preserve"> </v>
      </c>
      <c r="F85" s="38" t="str">
        <f>IF(ISERROR(VLOOKUP(7,[1]作成!$H$1047:$K$1101,4,FALSE))," ",VLOOKUP(7,[1]作成!$H$1047:$K$1101,4,FALSE))</f>
        <v xml:space="preserve"> </v>
      </c>
      <c r="G85" s="39"/>
      <c r="H85" s="40"/>
      <c r="I85" s="40"/>
      <c r="J85" s="39"/>
      <c r="K85" s="39"/>
      <c r="L85" s="40"/>
      <c r="M85" s="39"/>
      <c r="N85" s="40"/>
      <c r="O85" s="40"/>
      <c r="P85" s="137" t="str">
        <f>IF([1]人数!I31=0," ",[1]人数!I31)</f>
        <v xml:space="preserve"> </v>
      </c>
      <c r="Q85" s="138"/>
    </row>
    <row r="86" spans="1:17" ht="15.95" hidden="1" customHeight="1">
      <c r="A86" s="123" t="str">
        <f>IF([1]人数!$F32=0," ",[1]人数!$F32)</f>
        <v xml:space="preserve"> </v>
      </c>
      <c r="B86" s="139" t="s">
        <v>28</v>
      </c>
      <c r="C86" s="127" t="str">
        <f>IF(ISERROR(VLOOKUP(1,[1]作成!$H$1102:$K$1156,4,FALSE))," ",VLOOKUP(1,[1]作成!$H$1102:$K$1156,4,FALSE))</f>
        <v xml:space="preserve"> </v>
      </c>
      <c r="D86" s="130" t="str">
        <f>IF(ISERROR(VLOOKUP(2,[1]作成!$H$1102:$K$1156,4,FALSE))," ",VLOOKUP(2,[1]作成!$H$1102:$K$1156,4,FALSE))</f>
        <v xml:space="preserve"> </v>
      </c>
      <c r="E86" s="133" t="str">
        <f>IF(ISERROR(VLOOKUP(3,[1]作成!$H$1102:$K$1156,4,FALSE))," ",VLOOKUP(3,[1]作成!$H$1102:$K$1156,4,FALSE))</f>
        <v xml:space="preserve"> </v>
      </c>
      <c r="F86" s="134"/>
      <c r="G86" s="27"/>
      <c r="H86" s="28"/>
      <c r="I86" s="28"/>
      <c r="J86" s="27"/>
      <c r="K86" s="27"/>
      <c r="L86" s="28"/>
      <c r="M86" s="27"/>
      <c r="N86" s="28"/>
      <c r="O86" s="28"/>
      <c r="P86" s="30" t="str">
        <f>IF([1]計算!U26=0," ",[1]計算!U26)</f>
        <v xml:space="preserve"> </v>
      </c>
      <c r="Q86" s="31" t="s">
        <v>112</v>
      </c>
    </row>
    <row r="87" spans="1:17" ht="15.95" hidden="1" customHeight="1">
      <c r="A87" s="124"/>
      <c r="B87" s="140"/>
      <c r="C87" s="128"/>
      <c r="D87" s="131"/>
      <c r="E87" s="135" t="str">
        <f>IF(ISERROR(VLOOKUP(4,[1]作成!$H$1102:$K$1156,4,FALSE))," ",VLOOKUP(4,[1]作成!$H$1102:$K$1156,4,FALSE))</f>
        <v xml:space="preserve"> </v>
      </c>
      <c r="F87" s="136"/>
      <c r="G87" s="32"/>
      <c r="H87" s="33"/>
      <c r="I87" s="33"/>
      <c r="J87" s="32"/>
      <c r="K87" s="32"/>
      <c r="L87" s="33"/>
      <c r="M87" s="32"/>
      <c r="N87" s="33"/>
      <c r="O87" s="33"/>
      <c r="P87" s="30" t="str">
        <f>IF([1]計算!X26=0," ",[1]計算!X26)</f>
        <v xml:space="preserve"> </v>
      </c>
      <c r="Q87" s="36" t="s">
        <v>108</v>
      </c>
    </row>
    <row r="88" spans="1:17" ht="15.95" hidden="1" customHeight="1">
      <c r="A88" s="124"/>
      <c r="B88" s="140"/>
      <c r="C88" s="128"/>
      <c r="D88" s="131"/>
      <c r="E88" s="135" t="str">
        <f>IF(ISERROR(VLOOKUP(5,[1]作成!$H$1102:$K$1156,4,FALSE))," ",VLOOKUP(5,[1]作成!$H$1102:$K$1156,4,FALSE))</f>
        <v xml:space="preserve"> </v>
      </c>
      <c r="F88" s="136"/>
      <c r="G88" s="32"/>
      <c r="H88" s="33"/>
      <c r="I88" s="33"/>
      <c r="J88" s="32"/>
      <c r="K88" s="32"/>
      <c r="L88" s="33"/>
      <c r="M88" s="32"/>
      <c r="N88" s="33"/>
      <c r="O88" s="33"/>
      <c r="P88" s="30" t="str">
        <f>IF([1]計算!Z26=0," ",[1]計算!Z26)</f>
        <v xml:space="preserve"> </v>
      </c>
      <c r="Q88" s="36" t="s">
        <v>108</v>
      </c>
    </row>
    <row r="89" spans="1:17" ht="15.95" hidden="1" customHeight="1">
      <c r="A89" s="125"/>
      <c r="B89" s="141"/>
      <c r="C89" s="129"/>
      <c r="D89" s="132"/>
      <c r="E89" s="44" t="str">
        <f>IF(ISERROR(VLOOKUP(6,[1]作成!$H$1102:$K$1156,4,FALSE))," ",VLOOKUP(6,[1]作成!$H$1102:$K$1156,4,FALSE))</f>
        <v xml:space="preserve"> </v>
      </c>
      <c r="F89" s="44" t="str">
        <f>IF(ISERROR(VLOOKUP(7,[1]作成!$H$1102:$K$1156,4,FALSE))," ",VLOOKUP(7,[1]作成!$H$1102:$K$1156,4,FALSE))</f>
        <v xml:space="preserve"> </v>
      </c>
      <c r="G89" s="39"/>
      <c r="H89" s="40"/>
      <c r="I89" s="40"/>
      <c r="J89" s="39"/>
      <c r="K89" s="39"/>
      <c r="L89" s="40"/>
      <c r="M89" s="39"/>
      <c r="N89" s="40"/>
      <c r="O89" s="40"/>
      <c r="P89" s="137" t="str">
        <f>IF([1]人数!I32=0," ",[1]人数!I32)</f>
        <v xml:space="preserve"> </v>
      </c>
      <c r="Q89" s="138"/>
    </row>
    <row r="90" spans="1:17" ht="15.95" hidden="1" customHeight="1">
      <c r="A90" s="123" t="str">
        <f>IF([1]人数!$F33=0," ",[1]人数!$F33)</f>
        <v xml:space="preserve"> </v>
      </c>
      <c r="B90" s="126" t="s">
        <v>52</v>
      </c>
      <c r="C90" s="127" t="str">
        <f>IF(ISERROR(VLOOKUP(1,[1]作成!$H$1157:$K$1211,4,FALSE))," ",VLOOKUP(1,[1]作成!$H$1157:$K$1211,4,FALSE))</f>
        <v xml:space="preserve"> </v>
      </c>
      <c r="D90" s="130" t="str">
        <f>IF(ISERROR(VLOOKUP(2,[1]作成!$H$1157:$K$1211,4,FALSE))," ",VLOOKUP(2,[1]作成!$H$1157:$K$1211,4,FALSE))</f>
        <v xml:space="preserve"> </v>
      </c>
      <c r="E90" s="133" t="str">
        <f>IF(ISERROR(VLOOKUP(3,[1]作成!$H$1157:$K$1211,4,FALSE))," ",VLOOKUP(3,[1]作成!$H$1157:$K$1211,4,FALSE))</f>
        <v xml:space="preserve"> </v>
      </c>
      <c r="F90" s="134"/>
      <c r="G90" s="27"/>
      <c r="H90" s="28"/>
      <c r="I90" s="28"/>
      <c r="J90" s="27"/>
      <c r="K90" s="27"/>
      <c r="L90" s="28"/>
      <c r="M90" s="27"/>
      <c r="N90" s="28"/>
      <c r="O90" s="28"/>
      <c r="P90" s="30" t="str">
        <f>IF([1]計算!U27=0," ",[1]計算!U27)</f>
        <v xml:space="preserve"> </v>
      </c>
      <c r="Q90" s="31" t="s">
        <v>82</v>
      </c>
    </row>
    <row r="91" spans="1:17" ht="15.95" hidden="1" customHeight="1">
      <c r="A91" s="124"/>
      <c r="B91" s="126"/>
      <c r="C91" s="128"/>
      <c r="D91" s="131"/>
      <c r="E91" s="135" t="str">
        <f>IF(ISERROR(VLOOKUP(4,[1]作成!$H$1157:$K$1211,4,FALSE))," ",VLOOKUP(4,[1]作成!$H$1157:$K$1211,4,FALSE))</f>
        <v xml:space="preserve"> </v>
      </c>
      <c r="F91" s="136"/>
      <c r="G91" s="32"/>
      <c r="H91" s="33"/>
      <c r="I91" s="33"/>
      <c r="J91" s="32"/>
      <c r="K91" s="32"/>
      <c r="L91" s="33"/>
      <c r="M91" s="32"/>
      <c r="N91" s="33"/>
      <c r="O91" s="33"/>
      <c r="P91" s="30" t="str">
        <f>IF([1]計算!X27=0," ",[1]計算!X27)</f>
        <v xml:space="preserve"> </v>
      </c>
      <c r="Q91" s="36" t="s">
        <v>108</v>
      </c>
    </row>
    <row r="92" spans="1:17" ht="15.95" hidden="1" customHeight="1">
      <c r="A92" s="124"/>
      <c r="B92" s="126"/>
      <c r="C92" s="128"/>
      <c r="D92" s="131"/>
      <c r="E92" s="135" t="str">
        <f>IF(ISERROR(VLOOKUP(5,[1]作成!$H$1157:$K$1211,4,FALSE))," ",VLOOKUP(5,[1]作成!$H$1157:$K$1211,4,FALSE))</f>
        <v xml:space="preserve"> </v>
      </c>
      <c r="F92" s="136"/>
      <c r="G92" s="32"/>
      <c r="H92" s="33"/>
      <c r="I92" s="33"/>
      <c r="J92" s="32"/>
      <c r="K92" s="32"/>
      <c r="L92" s="33"/>
      <c r="M92" s="32"/>
      <c r="N92" s="33"/>
      <c r="O92" s="33"/>
      <c r="P92" s="30" t="str">
        <f>IF([1]計算!Z27=0," ",[1]計算!Z27)</f>
        <v xml:space="preserve"> </v>
      </c>
      <c r="Q92" s="36" t="s">
        <v>76</v>
      </c>
    </row>
    <row r="93" spans="1:17" ht="15.95" hidden="1" customHeight="1">
      <c r="A93" s="125"/>
      <c r="B93" s="126"/>
      <c r="C93" s="129"/>
      <c r="D93" s="132"/>
      <c r="E93" s="37" t="str">
        <f>IF(ISERROR(VLOOKUP(6,[1]作成!$H$1157:$K$1211,4,FALSE))," ",VLOOKUP(6,[1]作成!$H$1157:$K$1211,4,FALSE))</f>
        <v xml:space="preserve"> </v>
      </c>
      <c r="F93" s="38" t="str">
        <f>IF(ISERROR(VLOOKUP(7,[1]作成!$H$1157:$K$1211,4,FALSE))," ",VLOOKUP(7,[1]作成!$H$1157:$K$1211,4,FALSE))</f>
        <v xml:space="preserve"> </v>
      </c>
      <c r="G93" s="39"/>
      <c r="H93" s="40"/>
      <c r="I93" s="40"/>
      <c r="J93" s="39"/>
      <c r="K93" s="39"/>
      <c r="L93" s="40"/>
      <c r="M93" s="39"/>
      <c r="N93" s="40"/>
      <c r="O93" s="40"/>
      <c r="P93" s="144" t="str">
        <f>IF([1]人数!I33=0," ",[1]人数!I33)</f>
        <v xml:space="preserve"> </v>
      </c>
      <c r="Q93" s="144"/>
    </row>
    <row r="94" spans="1:17" ht="15.95" hidden="1" customHeight="1">
      <c r="A94" s="123" t="str">
        <f>IF([1]人数!$F34=0," ",[1]人数!$F34)</f>
        <v xml:space="preserve"> </v>
      </c>
      <c r="B94" s="126" t="s">
        <v>67</v>
      </c>
      <c r="C94" s="127" t="str">
        <f>IF(ISERROR(VLOOKUP(1,[1]作成!$H$1212:$K$1266,4,FALSE))," ",VLOOKUP(1,[1]作成!$H$1212:$K$1266,4,FALSE))</f>
        <v xml:space="preserve"> </v>
      </c>
      <c r="D94" s="130" t="str">
        <f>IF(ISERROR(VLOOKUP(2,[1]作成!$H$1212:$K$1266,4,FALSE))," ",VLOOKUP(2,[1]作成!$H$1212:$K$1266,4,FALSE))</f>
        <v xml:space="preserve"> </v>
      </c>
      <c r="E94" s="133" t="str">
        <f>IF(ISERROR(VLOOKUP(3,[1]作成!$H$1212:$K$1266,4,FALSE))," ",VLOOKUP(3,[1]作成!$H$1212:$K$1266,4,FALSE))</f>
        <v xml:space="preserve"> </v>
      </c>
      <c r="F94" s="134"/>
      <c r="G94" s="27"/>
      <c r="H94" s="28"/>
      <c r="I94" s="28"/>
      <c r="J94" s="27"/>
      <c r="K94" s="27"/>
      <c r="L94" s="28"/>
      <c r="M94" s="27"/>
      <c r="N94" s="28"/>
      <c r="O94" s="28"/>
      <c r="P94" s="30" t="str">
        <f>IF([1]計算!U28=0," ",[1]計算!U28)</f>
        <v xml:space="preserve"> </v>
      </c>
      <c r="Q94" s="31" t="s">
        <v>112</v>
      </c>
    </row>
    <row r="95" spans="1:17" ht="15.95" hidden="1" customHeight="1">
      <c r="A95" s="124"/>
      <c r="B95" s="126"/>
      <c r="C95" s="128"/>
      <c r="D95" s="131"/>
      <c r="E95" s="135" t="str">
        <f>IF(ISERROR(VLOOKUP(4,[1]作成!$H$1212:$K$1266,4,FALSE))," ",VLOOKUP(4,[1]作成!$H$1212:$K$1266,4,FALSE))</f>
        <v xml:space="preserve"> </v>
      </c>
      <c r="F95" s="136"/>
      <c r="G95" s="32"/>
      <c r="H95" s="33"/>
      <c r="I95" s="33"/>
      <c r="J95" s="32"/>
      <c r="K95" s="32"/>
      <c r="L95" s="33"/>
      <c r="M95" s="32"/>
      <c r="N95" s="33"/>
      <c r="O95" s="33"/>
      <c r="P95" s="30" t="str">
        <f>IF([1]計算!X28=0," ",[1]計算!X28)</f>
        <v xml:space="preserve"> </v>
      </c>
      <c r="Q95" s="36" t="s">
        <v>109</v>
      </c>
    </row>
    <row r="96" spans="1:17" ht="15.95" hidden="1" customHeight="1">
      <c r="A96" s="124"/>
      <c r="B96" s="126"/>
      <c r="C96" s="128"/>
      <c r="D96" s="131"/>
      <c r="E96" s="135" t="str">
        <f>IF(ISERROR(VLOOKUP(5,[1]作成!$H$1212:$K$1266,4,FALSE))," ",VLOOKUP(5,[1]作成!$H$1212:$K$1266,4,FALSE))</f>
        <v xml:space="preserve"> </v>
      </c>
      <c r="F96" s="136"/>
      <c r="G96" s="32"/>
      <c r="H96" s="33"/>
      <c r="I96" s="33"/>
      <c r="J96" s="32"/>
      <c r="K96" s="32"/>
      <c r="L96" s="33"/>
      <c r="M96" s="32"/>
      <c r="N96" s="33"/>
      <c r="O96" s="33"/>
      <c r="P96" s="30" t="str">
        <f>IF([1]計算!Z28=0," ",[1]計算!Z28)</f>
        <v xml:space="preserve"> </v>
      </c>
      <c r="Q96" s="36" t="s">
        <v>109</v>
      </c>
    </row>
    <row r="97" spans="1:18" ht="15.95" hidden="1" customHeight="1">
      <c r="A97" s="125"/>
      <c r="B97" s="126"/>
      <c r="C97" s="129"/>
      <c r="D97" s="132"/>
      <c r="E97" s="37" t="str">
        <f>IF(ISERROR(VLOOKUP(6,[1]作成!$H$1212:$K$1266,4,FALSE))," ",VLOOKUP(6,[1]作成!$H$1212:$K$1266,4,FALSE))</f>
        <v xml:space="preserve"> </v>
      </c>
      <c r="F97" s="38" t="str">
        <f>IF(ISERROR(VLOOKUP(7,[1]作成!$H$1212:$K$1266,4,FALSE))," ",VLOOKUP(7,[1]作成!$H$1212:$K$1266,4,FALSE))</f>
        <v xml:space="preserve"> </v>
      </c>
      <c r="G97" s="39"/>
      <c r="H97" s="40"/>
      <c r="I97" s="40"/>
      <c r="J97" s="39"/>
      <c r="K97" s="39"/>
      <c r="L97" s="40"/>
      <c r="M97" s="39"/>
      <c r="N97" s="40"/>
      <c r="O97" s="40"/>
      <c r="P97" s="137" t="str">
        <f>IF([1]人数!I34=0," ",[1]人数!I34)</f>
        <v xml:space="preserve"> </v>
      </c>
      <c r="Q97" s="138"/>
    </row>
    <row r="98" spans="1:18" ht="15.95" hidden="1" customHeight="1">
      <c r="A98" s="123" t="str">
        <f>IF([1]人数!$F35=0," ",[1]人数!$F35)</f>
        <v xml:space="preserve"> </v>
      </c>
      <c r="B98" s="126" t="s">
        <v>80</v>
      </c>
      <c r="C98" s="127" t="str">
        <f>IF(ISERROR(VLOOKUP(1,[1]作成!$H$1267:$K$1321,4,FALSE))," ",VLOOKUP(1,[1]作成!$H$1267:$K$1321,4,FALSE))</f>
        <v xml:space="preserve"> </v>
      </c>
      <c r="D98" s="130" t="str">
        <f>IF(ISERROR(VLOOKUP(2,[1]作成!$H$1267:$K$1321,4,FALSE))," ",VLOOKUP(2,[1]作成!$H$1267:$K$1321,4,FALSE))</f>
        <v xml:space="preserve"> </v>
      </c>
      <c r="E98" s="133" t="str">
        <f>IF(ISERROR(VLOOKUP(3,[1]作成!$H$1267:$K$1321,4,FALSE))," ",VLOOKUP(3,[1]作成!$H$1267:$K$1321,4,FALSE))</f>
        <v xml:space="preserve"> </v>
      </c>
      <c r="F98" s="134"/>
      <c r="G98" s="27"/>
      <c r="H98" s="28"/>
      <c r="I98" s="28"/>
      <c r="J98" s="27"/>
      <c r="K98" s="27"/>
      <c r="L98" s="28"/>
      <c r="M98" s="27"/>
      <c r="N98" s="28"/>
      <c r="O98" s="28"/>
      <c r="P98" s="30" t="str">
        <f>IF([1]計算!U29=0," ",[1]計算!U29)</f>
        <v xml:space="preserve"> </v>
      </c>
      <c r="Q98" s="31" t="s">
        <v>106</v>
      </c>
    </row>
    <row r="99" spans="1:18" ht="15.95" hidden="1" customHeight="1">
      <c r="A99" s="124"/>
      <c r="B99" s="126"/>
      <c r="C99" s="128"/>
      <c r="D99" s="131"/>
      <c r="E99" s="135" t="str">
        <f>IF(ISERROR(VLOOKUP(4,[1]作成!$H$1267:$K$1321,4,FALSE))," ",VLOOKUP(4,[1]作成!$H$1267:$K$1321,4,FALSE))</f>
        <v xml:space="preserve"> </v>
      </c>
      <c r="F99" s="136"/>
      <c r="G99" s="32"/>
      <c r="H99" s="33"/>
      <c r="I99" s="33"/>
      <c r="J99" s="32"/>
      <c r="K99" s="32"/>
      <c r="L99" s="33"/>
      <c r="M99" s="32"/>
      <c r="N99" s="33"/>
      <c r="O99" s="33"/>
      <c r="P99" s="30" t="str">
        <f>IF([1]計算!X29=0," ",[1]計算!X29)</f>
        <v xml:space="preserve"> </v>
      </c>
      <c r="Q99" s="36" t="s">
        <v>97</v>
      </c>
    </row>
    <row r="100" spans="1:18" ht="15.95" hidden="1" customHeight="1">
      <c r="A100" s="124"/>
      <c r="B100" s="126"/>
      <c r="C100" s="128"/>
      <c r="D100" s="131"/>
      <c r="E100" s="135" t="str">
        <f>IF(ISERROR(VLOOKUP(5,[1]作成!$H$1267:$K$1321,4,FALSE))," ",VLOOKUP(5,[1]作成!$H$1267:$K$1321,4,FALSE))</f>
        <v xml:space="preserve"> </v>
      </c>
      <c r="F100" s="136"/>
      <c r="G100" s="32"/>
      <c r="H100" s="33"/>
      <c r="I100" s="33"/>
      <c r="J100" s="32"/>
      <c r="K100" s="32"/>
      <c r="L100" s="33"/>
      <c r="M100" s="32"/>
      <c r="N100" s="33"/>
      <c r="O100" s="33"/>
      <c r="P100" s="30" t="str">
        <f>IF([1]計算!Z29=0," ",[1]計算!Z29)</f>
        <v xml:space="preserve"> </v>
      </c>
      <c r="Q100" s="36" t="s">
        <v>97</v>
      </c>
    </row>
    <row r="101" spans="1:18" ht="15.95" hidden="1" customHeight="1">
      <c r="A101" s="125"/>
      <c r="B101" s="126"/>
      <c r="C101" s="129"/>
      <c r="D101" s="132"/>
      <c r="E101" s="37" t="str">
        <f>IF(ISERROR(VLOOKUP(6,[1]作成!$H$1267:$K$1321,4,FALSE))," ",VLOOKUP(6,[1]作成!$H$1267:$K$1321,4,FALSE))</f>
        <v xml:space="preserve"> </v>
      </c>
      <c r="F101" s="38" t="str">
        <f>IF(ISERROR(VLOOKUP(7,[1]作成!$H$1267:$K$1321,4,FALSE))," ",VLOOKUP(7,[1]作成!$H$1267:$K$1321,4,FALSE))</f>
        <v xml:space="preserve"> </v>
      </c>
      <c r="G101" s="39"/>
      <c r="H101" s="40"/>
      <c r="I101" s="40"/>
      <c r="J101" s="39"/>
      <c r="K101" s="39"/>
      <c r="L101" s="40"/>
      <c r="M101" s="39"/>
      <c r="N101" s="40"/>
      <c r="O101" s="40"/>
      <c r="P101" s="144" t="str">
        <f>IF([1]人数!I35=0," ",[1]人数!I35)</f>
        <v xml:space="preserve"> </v>
      </c>
      <c r="Q101" s="144"/>
    </row>
    <row r="102" spans="1:18" ht="15.95" hidden="1" customHeight="1">
      <c r="A102" s="123" t="str">
        <f>IF([1]人数!$F36=0," ",[1]人数!$F36)</f>
        <v xml:space="preserve"> </v>
      </c>
      <c r="B102" s="139" t="s">
        <v>89</v>
      </c>
      <c r="C102" s="127" t="str">
        <f>IF(ISERROR(VLOOKUP(1,[1]作成!$H$1322:$K$1376,4,FALSE))," ",VLOOKUP(1,[1]作成!$H$1322:$K$1376,4,FALSE))</f>
        <v xml:space="preserve"> </v>
      </c>
      <c r="D102" s="130" t="str">
        <f>IF(ISERROR(VLOOKUP(2,[1]作成!$H$1322:$K$1376,4,FALSE))," ",VLOOKUP(2,[1]作成!$H$1322:$K$1376,4,FALSE))</f>
        <v xml:space="preserve"> </v>
      </c>
      <c r="E102" s="133" t="str">
        <f>IF(ISERROR(VLOOKUP(3,[1]作成!$H$1322:$K$1376,4,FALSE))," ",VLOOKUP(3,[1]作成!$H$1322:$K$1376,4,FALSE))</f>
        <v xml:space="preserve"> </v>
      </c>
      <c r="F102" s="134"/>
      <c r="G102" s="45"/>
      <c r="H102" s="34"/>
      <c r="I102" s="34"/>
      <c r="J102" s="45"/>
      <c r="K102" s="45"/>
      <c r="L102" s="34"/>
      <c r="M102" s="45"/>
      <c r="N102" s="34"/>
      <c r="O102" s="34"/>
      <c r="P102" s="30" t="str">
        <f>IF([1]計算!U30=0," ",[1]計算!U30)</f>
        <v xml:space="preserve"> </v>
      </c>
      <c r="Q102" s="31" t="s">
        <v>110</v>
      </c>
    </row>
    <row r="103" spans="1:18" ht="15.95" hidden="1" customHeight="1">
      <c r="A103" s="124"/>
      <c r="B103" s="140"/>
      <c r="C103" s="128"/>
      <c r="D103" s="131"/>
      <c r="E103" s="135" t="str">
        <f>IF(ISERROR(VLOOKUP(4,[1]作成!$H$1322:$K$1376,4,FALSE))," ",VLOOKUP(4,[1]作成!$H$1322:$K$1376,4,FALSE))</f>
        <v xml:space="preserve"> </v>
      </c>
      <c r="F103" s="136"/>
      <c r="G103" s="45"/>
      <c r="H103" s="34"/>
      <c r="I103" s="34"/>
      <c r="J103" s="45"/>
      <c r="K103" s="45"/>
      <c r="L103" s="34"/>
      <c r="M103" s="45"/>
      <c r="N103" s="34"/>
      <c r="O103" s="34"/>
      <c r="P103" s="30" t="str">
        <f>IF([1]計算!X30=0," ",[1]計算!X30)</f>
        <v xml:space="preserve"> </v>
      </c>
      <c r="Q103" s="36" t="s">
        <v>111</v>
      </c>
    </row>
    <row r="104" spans="1:18" ht="15.95" hidden="1" customHeight="1">
      <c r="A104" s="124"/>
      <c r="B104" s="140"/>
      <c r="C104" s="128"/>
      <c r="D104" s="131"/>
      <c r="E104" s="135" t="str">
        <f>IF(ISERROR(VLOOKUP(5,[1]作成!$H$1322:$K$1376,4,FALSE))," ",VLOOKUP(5,[1]作成!$H$1322:$K$1376,4,FALSE))</f>
        <v xml:space="preserve"> </v>
      </c>
      <c r="F104" s="136"/>
      <c r="G104" s="45"/>
      <c r="H104" s="34"/>
      <c r="I104" s="34"/>
      <c r="J104" s="45"/>
      <c r="K104" s="45"/>
      <c r="L104" s="34"/>
      <c r="M104" s="45"/>
      <c r="N104" s="34"/>
      <c r="O104" s="34"/>
      <c r="P104" s="30" t="str">
        <f>IF([1]計算!Z30=0," ",[1]計算!Z30)</f>
        <v xml:space="preserve"> </v>
      </c>
      <c r="Q104" s="36" t="s">
        <v>111</v>
      </c>
    </row>
    <row r="105" spans="1:18" ht="15.95" hidden="1" customHeight="1">
      <c r="A105" s="125"/>
      <c r="B105" s="141"/>
      <c r="C105" s="129"/>
      <c r="D105" s="132"/>
      <c r="E105" s="37" t="str">
        <f>IF(ISERROR(VLOOKUP(6,[1]作成!$H$1322:$K$1376,4,FALSE))," ",VLOOKUP(6,[1]作成!$H$1322:$K$1376,4,FALSE))</f>
        <v xml:space="preserve"> </v>
      </c>
      <c r="F105" s="38" t="str">
        <f>IF(ISERROR(VLOOKUP(7,[1]作成!$H$1322:$K$1376,4,FALSE))," ",VLOOKUP(7,[1]作成!$H$1322:$K$1376,4,FALSE))</f>
        <v xml:space="preserve"> </v>
      </c>
      <c r="G105" s="46"/>
      <c r="H105" s="41"/>
      <c r="I105" s="41"/>
      <c r="J105" s="46"/>
      <c r="K105" s="46"/>
      <c r="L105" s="41"/>
      <c r="M105" s="46"/>
      <c r="N105" s="41"/>
      <c r="O105" s="41"/>
      <c r="P105" s="144" t="str">
        <f>IF([1]人数!I36=0," ",[1]人数!I36)</f>
        <v xml:space="preserve"> </v>
      </c>
      <c r="Q105" s="144"/>
    </row>
    <row r="106" spans="1:18" ht="15.95" hidden="1" customHeight="1">
      <c r="A106" s="123" t="str">
        <f>IF([1]人数!$F37=0," ",[1]人数!$F37)</f>
        <v xml:space="preserve"> </v>
      </c>
      <c r="B106" s="139" t="s">
        <v>28</v>
      </c>
      <c r="C106" s="127" t="str">
        <f>IF(ISERROR(VLOOKUP(1,[1]作成!$H$1377:$K$1431,4,FALSE))," ",VLOOKUP(1,[1]作成!$H$1377:$K$1431,4,FALSE))</f>
        <v xml:space="preserve"> </v>
      </c>
      <c r="D106" s="130" t="str">
        <f>IF(ISERROR(VLOOKUP(2,[1]作成!$H$1377:$K$1431,4,FALSE))," ",VLOOKUP(2,[1]作成!$H$1377:$K$1431,4,FALSE))</f>
        <v xml:space="preserve"> </v>
      </c>
      <c r="E106" s="133" t="str">
        <f>IF(ISERROR(VLOOKUP(3,[1]作成!$H$1377:$K$1431,4,FALSE))," ",VLOOKUP(3,[1]作成!$H$1377:$K$1431,4,FALSE))</f>
        <v xml:space="preserve"> </v>
      </c>
      <c r="F106" s="134"/>
      <c r="G106" s="47"/>
      <c r="H106" s="43"/>
      <c r="I106" s="43"/>
      <c r="J106" s="47"/>
      <c r="K106" s="47"/>
      <c r="L106" s="43"/>
      <c r="M106" s="47"/>
      <c r="N106" s="43"/>
      <c r="O106" s="43"/>
      <c r="P106" s="30" t="str">
        <f>IF([1]計算!U31=0," ",[1]計算!U31)</f>
        <v xml:space="preserve"> </v>
      </c>
      <c r="Q106" s="31" t="s">
        <v>112</v>
      </c>
    </row>
    <row r="107" spans="1:18" ht="15.95" hidden="1" customHeight="1">
      <c r="A107" s="124"/>
      <c r="B107" s="140"/>
      <c r="C107" s="128"/>
      <c r="D107" s="131"/>
      <c r="E107" s="135" t="str">
        <f>IF(ISERROR(VLOOKUP(4,[1]作成!$H$1377:$K$1431,4,FALSE))," ",VLOOKUP(4,[1]作成!$H$1377:$K$1431,4,FALSE))</f>
        <v xml:space="preserve"> </v>
      </c>
      <c r="F107" s="136"/>
      <c r="G107" s="45"/>
      <c r="H107" s="34"/>
      <c r="I107" s="34"/>
      <c r="J107" s="45"/>
      <c r="K107" s="45"/>
      <c r="L107" s="34"/>
      <c r="M107" s="45"/>
      <c r="N107" s="34"/>
      <c r="O107" s="34"/>
      <c r="P107" s="30" t="str">
        <f>IF([1]計算!X31=0," ",[1]計算!X31)</f>
        <v xml:space="preserve"> </v>
      </c>
      <c r="Q107" s="36" t="s">
        <v>108</v>
      </c>
    </row>
    <row r="108" spans="1:18" ht="15.95" hidden="1" customHeight="1">
      <c r="A108" s="124"/>
      <c r="B108" s="140"/>
      <c r="C108" s="128"/>
      <c r="D108" s="131"/>
      <c r="E108" s="135" t="str">
        <f>IF(ISERROR(VLOOKUP(5,[1]作成!$H$1377:$K$1431,4,FALSE))," ",VLOOKUP(5,[1]作成!$H$1377:$K$1431,4,FALSE))</f>
        <v xml:space="preserve"> </v>
      </c>
      <c r="F108" s="136"/>
      <c r="G108" s="45"/>
      <c r="H108" s="34"/>
      <c r="I108" s="34"/>
      <c r="J108" s="45"/>
      <c r="K108" s="45"/>
      <c r="L108" s="34"/>
      <c r="M108" s="45"/>
      <c r="N108" s="34"/>
      <c r="O108" s="34"/>
      <c r="P108" s="30" t="str">
        <f>IF([1]計算!Z31=0," ",[1]計算!Z31)</f>
        <v xml:space="preserve"> </v>
      </c>
      <c r="Q108" s="36" t="s">
        <v>108</v>
      </c>
    </row>
    <row r="109" spans="1:18" ht="15.95" hidden="1" customHeight="1">
      <c r="A109" s="125"/>
      <c r="B109" s="141"/>
      <c r="C109" s="129"/>
      <c r="D109" s="132"/>
      <c r="E109" s="37" t="str">
        <f>IF(ISERROR(VLOOKUP(6,[1]作成!$H$1377:$K$1431,4,FALSE))," ",VLOOKUP(6,[1]作成!$H$1377:$K$1431,4,FALSE))</f>
        <v xml:space="preserve"> </v>
      </c>
      <c r="F109" s="38" t="str">
        <f>IF(ISERROR(VLOOKUP(7,[1]作成!$H$1377:$K$1431,4,FALSE))," ",VLOOKUP(7,[1]作成!$H$1377:$K$1431,4,FALSE))</f>
        <v xml:space="preserve"> </v>
      </c>
      <c r="G109" s="46"/>
      <c r="H109" s="41"/>
      <c r="I109" s="41"/>
      <c r="J109" s="46"/>
      <c r="K109" s="46"/>
      <c r="L109" s="41"/>
      <c r="M109" s="46"/>
      <c r="N109" s="41"/>
      <c r="O109" s="41"/>
      <c r="P109" s="144" t="str">
        <f>IF([1]人数!I37=0," ",[1]人数!I37)</f>
        <v xml:space="preserve"> </v>
      </c>
      <c r="Q109" s="144"/>
    </row>
    <row r="110" spans="1:18" ht="15.95" customHeight="1">
      <c r="A110" s="2"/>
      <c r="B110" s="2"/>
      <c r="C110" s="48"/>
      <c r="D110" s="2"/>
      <c r="E110" s="2"/>
      <c r="F110" s="2"/>
      <c r="P110" s="2"/>
      <c r="Q110" s="2"/>
      <c r="R110" s="2" t="s">
        <v>36</v>
      </c>
    </row>
    <row r="111" spans="1:18" ht="15.95" customHeight="1">
      <c r="A111" s="2"/>
      <c r="B111" s="2"/>
      <c r="C111" s="48"/>
      <c r="D111" s="2"/>
      <c r="E111" s="2"/>
      <c r="F111" s="2"/>
      <c r="P111" s="2"/>
      <c r="Q111" s="2"/>
      <c r="R111" s="2" t="s">
        <v>36</v>
      </c>
    </row>
    <row r="112" spans="1:18" ht="15.95" customHeight="1">
      <c r="A112" s="2"/>
      <c r="B112" s="2"/>
      <c r="C112" s="48"/>
      <c r="D112" s="2"/>
      <c r="E112" s="2"/>
      <c r="F112" s="2"/>
      <c r="P112" s="2"/>
      <c r="Q112" s="2"/>
      <c r="R112" s="2" t="s">
        <v>36</v>
      </c>
    </row>
    <row r="113" spans="1:18" ht="15.95" customHeight="1">
      <c r="A113" s="2"/>
      <c r="B113" s="2"/>
      <c r="C113" s="48"/>
      <c r="D113" s="2"/>
      <c r="E113" s="2"/>
      <c r="F113" s="2"/>
      <c r="P113" s="2"/>
      <c r="Q113" s="2"/>
      <c r="R113" s="2" t="s">
        <v>36</v>
      </c>
    </row>
    <row r="114" spans="1:18" ht="15.95" customHeight="1">
      <c r="A114" s="2"/>
      <c r="B114" s="2"/>
      <c r="C114" s="48"/>
      <c r="D114" s="2"/>
      <c r="E114" s="2"/>
      <c r="F114" s="2"/>
      <c r="P114" s="2"/>
      <c r="Q114" s="2"/>
      <c r="R114" s="2" t="s">
        <v>36</v>
      </c>
    </row>
    <row r="115" spans="1:18" ht="15.95" customHeight="1">
      <c r="A115" s="2"/>
      <c r="B115" s="2"/>
      <c r="C115" s="48"/>
      <c r="D115" s="2"/>
      <c r="E115" s="2"/>
      <c r="F115" s="2"/>
      <c r="P115" s="2"/>
      <c r="Q115" s="2"/>
      <c r="R115" s="2" t="s">
        <v>36</v>
      </c>
    </row>
    <row r="116" spans="1:18" ht="15.95" customHeight="1">
      <c r="A116" s="2"/>
      <c r="B116" s="2"/>
      <c r="C116" s="48"/>
      <c r="D116" s="2"/>
      <c r="E116" s="2"/>
      <c r="F116" s="2"/>
      <c r="P116" s="2"/>
      <c r="Q116" s="2"/>
      <c r="R116" s="2" t="s">
        <v>36</v>
      </c>
    </row>
    <row r="117" spans="1:18" ht="15.95" customHeight="1">
      <c r="A117" s="2"/>
      <c r="B117" s="2"/>
      <c r="C117" s="48"/>
      <c r="D117" s="2"/>
      <c r="E117" s="2"/>
      <c r="F117" s="2"/>
      <c r="P117" s="2"/>
      <c r="Q117" s="2"/>
      <c r="R117" s="2" t="s">
        <v>36</v>
      </c>
    </row>
    <row r="118" spans="1:18" ht="15.95" customHeight="1">
      <c r="A118" s="2"/>
      <c r="B118" s="2"/>
      <c r="C118" s="48"/>
      <c r="D118" s="2"/>
      <c r="E118" s="2"/>
      <c r="F118" s="2"/>
      <c r="P118" s="2"/>
      <c r="Q118" s="2"/>
      <c r="R118" s="2" t="s">
        <v>36</v>
      </c>
    </row>
    <row r="119" spans="1:18" ht="15.95" customHeight="1">
      <c r="A119" s="2"/>
      <c r="B119" s="2"/>
      <c r="C119" s="48"/>
      <c r="D119" s="2"/>
      <c r="E119" s="2"/>
      <c r="F119" s="2"/>
      <c r="P119" s="2"/>
      <c r="Q119" s="2"/>
      <c r="R119" s="2" t="s">
        <v>36</v>
      </c>
    </row>
    <row r="120" spans="1:18" ht="15.95" customHeight="1">
      <c r="A120" s="2"/>
      <c r="B120" s="2"/>
      <c r="C120" s="48"/>
      <c r="D120" s="2"/>
      <c r="E120" s="2"/>
      <c r="F120" s="2"/>
      <c r="P120" s="2"/>
      <c r="Q120" s="2"/>
      <c r="R120" s="2" t="s">
        <v>36</v>
      </c>
    </row>
    <row r="121" spans="1:18" ht="15.95" customHeight="1">
      <c r="A121" s="2"/>
      <c r="B121" s="2"/>
      <c r="C121" s="48"/>
      <c r="D121" s="2"/>
      <c r="E121" s="2"/>
      <c r="F121" s="2"/>
      <c r="P121" s="2"/>
      <c r="Q121" s="2"/>
      <c r="R121" s="2" t="s">
        <v>36</v>
      </c>
    </row>
    <row r="122" spans="1:18" ht="15.95" customHeight="1">
      <c r="A122" s="2"/>
      <c r="B122" s="2"/>
      <c r="C122" s="48"/>
      <c r="D122" s="2"/>
      <c r="E122" s="2"/>
      <c r="F122" s="2"/>
      <c r="P122" s="2"/>
      <c r="Q122" s="2"/>
      <c r="R122" s="2" t="s">
        <v>36</v>
      </c>
    </row>
    <row r="123" spans="1:18" ht="15.95" customHeight="1">
      <c r="A123" s="2"/>
      <c r="B123" s="2"/>
      <c r="C123" s="48"/>
      <c r="D123" s="2"/>
      <c r="E123" s="2"/>
      <c r="F123" s="2"/>
      <c r="P123" s="2"/>
      <c r="Q123" s="2"/>
      <c r="R123" s="2" t="s">
        <v>36</v>
      </c>
    </row>
    <row r="124" spans="1:18" ht="15.95" customHeight="1">
      <c r="A124" s="2"/>
      <c r="B124" s="2"/>
      <c r="C124" s="48"/>
      <c r="D124" s="2"/>
      <c r="E124" s="2"/>
      <c r="F124" s="2"/>
      <c r="P124" s="2"/>
      <c r="Q124" s="2"/>
      <c r="R124" s="2" t="s">
        <v>36</v>
      </c>
    </row>
    <row r="125" spans="1:18" ht="15.95" customHeight="1">
      <c r="A125" s="2"/>
      <c r="B125" s="2"/>
      <c r="C125" s="48"/>
      <c r="D125" s="2"/>
      <c r="E125" s="2"/>
      <c r="F125" s="2"/>
      <c r="P125" s="2"/>
      <c r="Q125" s="2"/>
      <c r="R125" s="2" t="s">
        <v>36</v>
      </c>
    </row>
    <row r="126" spans="1:18" ht="15.95" customHeight="1">
      <c r="A126" s="2"/>
      <c r="B126" s="2"/>
      <c r="C126" s="48"/>
      <c r="D126" s="2"/>
      <c r="E126" s="2"/>
      <c r="F126" s="2"/>
      <c r="P126" s="2"/>
      <c r="Q126" s="2"/>
      <c r="R126" s="2" t="s">
        <v>36</v>
      </c>
    </row>
    <row r="127" spans="1:18" ht="15.95" customHeight="1">
      <c r="A127" s="2"/>
      <c r="B127" s="2"/>
      <c r="C127" s="48"/>
      <c r="D127" s="2"/>
      <c r="E127" s="2"/>
      <c r="F127" s="2"/>
      <c r="P127" s="2"/>
      <c r="Q127" s="2"/>
      <c r="R127" s="2" t="s">
        <v>36</v>
      </c>
    </row>
    <row r="128" spans="1:18" ht="15.95" customHeight="1">
      <c r="A128" s="2"/>
      <c r="B128" s="2"/>
      <c r="C128" s="48"/>
      <c r="D128" s="2"/>
      <c r="E128" s="2"/>
      <c r="F128" s="2"/>
      <c r="P128" s="2"/>
      <c r="Q128" s="2"/>
      <c r="R128" s="2" t="s">
        <v>36</v>
      </c>
    </row>
    <row r="129" spans="1:18" ht="15.95" customHeight="1">
      <c r="A129" s="2"/>
      <c r="B129" s="2"/>
      <c r="C129" s="48"/>
      <c r="D129" s="2"/>
      <c r="E129" s="2"/>
      <c r="F129" s="2"/>
      <c r="P129" s="2"/>
      <c r="Q129" s="2"/>
      <c r="R129" s="2" t="s">
        <v>36</v>
      </c>
    </row>
    <row r="130" spans="1:18" ht="15.95" customHeight="1">
      <c r="A130" s="2"/>
      <c r="B130" s="2"/>
      <c r="C130" s="48"/>
      <c r="D130" s="2"/>
      <c r="E130" s="2"/>
      <c r="F130" s="2"/>
      <c r="P130" s="2"/>
      <c r="Q130" s="2"/>
      <c r="R130" s="2" t="s">
        <v>36</v>
      </c>
    </row>
    <row r="131" spans="1:18" ht="15.95" customHeight="1">
      <c r="A131" s="2"/>
      <c r="B131" s="2"/>
      <c r="C131" s="48"/>
      <c r="D131" s="2"/>
      <c r="E131" s="2"/>
      <c r="F131" s="2"/>
      <c r="P131" s="2"/>
      <c r="Q131" s="2"/>
      <c r="R131" s="2" t="s">
        <v>36</v>
      </c>
    </row>
    <row r="132" spans="1:18" ht="15.95" customHeight="1">
      <c r="A132" s="2"/>
      <c r="B132" s="2"/>
      <c r="C132" s="48"/>
      <c r="D132" s="2"/>
      <c r="E132" s="2"/>
      <c r="F132" s="2"/>
      <c r="P132" s="2"/>
      <c r="Q132" s="2"/>
      <c r="R132" s="2" t="s">
        <v>36</v>
      </c>
    </row>
    <row r="133" spans="1:18" ht="15.95" customHeight="1">
      <c r="A133" s="2"/>
      <c r="B133" s="2"/>
      <c r="C133" s="48"/>
      <c r="D133" s="2"/>
      <c r="E133" s="2"/>
      <c r="F133" s="2"/>
      <c r="P133" s="2"/>
      <c r="Q133" s="2"/>
      <c r="R133" s="2" t="s">
        <v>36</v>
      </c>
    </row>
    <row r="134" spans="1:18" ht="15.95" customHeight="1">
      <c r="A134" s="2"/>
      <c r="B134" s="2"/>
      <c r="C134" s="48"/>
      <c r="D134" s="2"/>
      <c r="E134" s="2"/>
      <c r="F134" s="2"/>
      <c r="P134" s="2"/>
      <c r="Q134" s="2"/>
      <c r="R134" s="2" t="s">
        <v>36</v>
      </c>
    </row>
    <row r="135" spans="1:18" ht="15.95" customHeight="1">
      <c r="A135" s="2"/>
      <c r="B135" s="2"/>
      <c r="C135" s="48"/>
      <c r="D135" s="2"/>
      <c r="E135" s="2"/>
      <c r="F135" s="2"/>
      <c r="P135" s="2"/>
      <c r="Q135" s="2"/>
      <c r="R135" s="2" t="s">
        <v>36</v>
      </c>
    </row>
    <row r="136" spans="1:18" ht="15.95" customHeight="1">
      <c r="A136" s="2"/>
      <c r="B136" s="2"/>
      <c r="C136" s="48"/>
      <c r="D136" s="2"/>
      <c r="E136" s="2"/>
      <c r="F136" s="2"/>
      <c r="P136" s="2"/>
      <c r="Q136" s="2"/>
      <c r="R136" s="2" t="s">
        <v>36</v>
      </c>
    </row>
    <row r="137" spans="1:18" ht="15.95" customHeight="1">
      <c r="A137" s="2"/>
      <c r="B137" s="2"/>
      <c r="C137" s="48"/>
      <c r="D137" s="2"/>
      <c r="E137" s="2"/>
      <c r="F137" s="2"/>
      <c r="P137" s="2"/>
      <c r="Q137" s="2"/>
      <c r="R137" s="2" t="s">
        <v>36</v>
      </c>
    </row>
    <row r="138" spans="1:18" ht="15.95" customHeight="1">
      <c r="A138" s="2"/>
      <c r="B138" s="2"/>
      <c r="C138" s="48"/>
      <c r="D138" s="2"/>
      <c r="E138" s="2"/>
      <c r="F138" s="2"/>
      <c r="P138" s="2"/>
      <c r="Q138" s="2"/>
      <c r="R138" s="2" t="s">
        <v>36</v>
      </c>
    </row>
    <row r="139" spans="1:18" ht="15.95" customHeight="1">
      <c r="A139" s="2"/>
      <c r="B139" s="2"/>
      <c r="C139" s="48"/>
      <c r="D139" s="2"/>
      <c r="E139" s="2"/>
      <c r="F139" s="2"/>
      <c r="P139" s="2"/>
      <c r="Q139" s="2"/>
      <c r="R139" s="2" t="s">
        <v>36</v>
      </c>
    </row>
    <row r="140" spans="1:18" ht="15.95" customHeight="1">
      <c r="A140" s="2"/>
      <c r="B140" s="2"/>
      <c r="C140" s="48"/>
      <c r="D140" s="2"/>
      <c r="E140" s="2"/>
      <c r="F140" s="2"/>
      <c r="P140" s="2"/>
      <c r="Q140" s="2"/>
      <c r="R140" s="2" t="s">
        <v>36</v>
      </c>
    </row>
    <row r="141" spans="1:18" ht="15.95" customHeight="1">
      <c r="A141" s="2"/>
      <c r="B141" s="2"/>
      <c r="C141" s="48"/>
      <c r="D141" s="2"/>
      <c r="E141" s="2"/>
      <c r="F141" s="2"/>
      <c r="P141" s="2"/>
      <c r="Q141" s="2"/>
      <c r="R141" s="2" t="s">
        <v>36</v>
      </c>
    </row>
    <row r="142" spans="1:18" ht="15.95" customHeight="1">
      <c r="A142" s="2"/>
      <c r="B142" s="2"/>
      <c r="C142" s="48"/>
      <c r="D142" s="2"/>
      <c r="E142" s="2"/>
      <c r="F142" s="2"/>
      <c r="P142" s="2"/>
      <c r="Q142" s="2"/>
      <c r="R142" s="2" t="s">
        <v>36</v>
      </c>
    </row>
    <row r="143" spans="1:18" ht="15.95" customHeight="1">
      <c r="A143" s="2"/>
      <c r="B143" s="2"/>
      <c r="C143" s="48"/>
      <c r="D143" s="2"/>
      <c r="E143" s="2"/>
      <c r="F143" s="2"/>
      <c r="P143" s="2"/>
      <c r="Q143" s="2"/>
      <c r="R143" s="2" t="s">
        <v>36</v>
      </c>
    </row>
    <row r="144" spans="1:18" ht="15.95" customHeight="1">
      <c r="A144" s="2"/>
      <c r="B144" s="2"/>
      <c r="C144" s="48"/>
      <c r="D144" s="2"/>
      <c r="E144" s="2"/>
      <c r="F144" s="2"/>
      <c r="P144" s="2"/>
      <c r="Q144" s="2"/>
      <c r="R144" s="2" t="s">
        <v>36</v>
      </c>
    </row>
    <row r="145" spans="1:18" ht="15.95" customHeight="1">
      <c r="A145" s="2"/>
      <c r="B145" s="2"/>
      <c r="C145" s="48"/>
      <c r="D145" s="2"/>
      <c r="E145" s="2"/>
      <c r="F145" s="2"/>
      <c r="P145" s="2"/>
      <c r="Q145" s="2"/>
      <c r="R145" s="2" t="s">
        <v>36</v>
      </c>
    </row>
    <row r="146" spans="1:18" ht="15.95" customHeight="1">
      <c r="A146" s="2"/>
      <c r="B146" s="2"/>
      <c r="C146" s="48"/>
      <c r="D146" s="2"/>
      <c r="E146" s="2"/>
      <c r="F146" s="2"/>
      <c r="P146" s="2"/>
      <c r="Q146" s="2"/>
      <c r="R146" s="2" t="s">
        <v>36</v>
      </c>
    </row>
    <row r="147" spans="1:18" ht="15.95" customHeight="1">
      <c r="A147" s="2"/>
      <c r="B147" s="2"/>
      <c r="C147" s="48"/>
      <c r="D147" s="2"/>
      <c r="E147" s="2"/>
      <c r="F147" s="2"/>
      <c r="P147" s="2"/>
      <c r="Q147" s="2"/>
      <c r="R147" s="2" t="s">
        <v>36</v>
      </c>
    </row>
    <row r="148" spans="1:18" ht="15.95" customHeight="1">
      <c r="A148" s="2"/>
      <c r="B148" s="2"/>
      <c r="C148" s="48"/>
      <c r="D148" s="2"/>
      <c r="E148" s="2"/>
      <c r="F148" s="2"/>
      <c r="P148" s="2"/>
      <c r="Q148" s="2"/>
      <c r="R148" s="2" t="s">
        <v>36</v>
      </c>
    </row>
    <row r="149" spans="1:18" ht="15.95" customHeight="1">
      <c r="A149" s="2"/>
      <c r="B149" s="2"/>
      <c r="C149" s="48"/>
      <c r="D149" s="2"/>
      <c r="E149" s="2"/>
      <c r="F149" s="2"/>
      <c r="P149" s="2"/>
      <c r="Q149" s="2"/>
      <c r="R149" s="2" t="s">
        <v>36</v>
      </c>
    </row>
    <row r="150" spans="1:18" ht="15.95" customHeight="1">
      <c r="A150" s="2"/>
      <c r="B150" s="2"/>
      <c r="C150" s="48"/>
      <c r="D150" s="2"/>
      <c r="E150" s="2"/>
      <c r="F150" s="2"/>
      <c r="P150" s="2"/>
      <c r="Q150" s="2"/>
      <c r="R150" s="2" t="s">
        <v>36</v>
      </c>
    </row>
    <row r="151" spans="1:18" ht="15.95" customHeight="1">
      <c r="A151" s="2"/>
      <c r="B151" s="2"/>
      <c r="C151" s="48"/>
      <c r="D151" s="2"/>
      <c r="E151" s="2"/>
      <c r="F151" s="2"/>
      <c r="P151" s="2"/>
      <c r="Q151" s="2"/>
      <c r="R151" s="2" t="s">
        <v>36</v>
      </c>
    </row>
    <row r="152" spans="1:18" ht="15.95" customHeight="1">
      <c r="A152" s="2"/>
      <c r="B152" s="2"/>
      <c r="C152" s="48"/>
      <c r="D152" s="2"/>
      <c r="E152" s="2"/>
      <c r="F152" s="2"/>
      <c r="P152" s="2"/>
      <c r="Q152" s="2"/>
      <c r="R152" s="2" t="s">
        <v>36</v>
      </c>
    </row>
    <row r="153" spans="1:18" ht="15.95" customHeight="1">
      <c r="A153" s="2"/>
      <c r="B153" s="2"/>
      <c r="C153" s="48"/>
      <c r="D153" s="2"/>
      <c r="E153" s="2"/>
      <c r="F153" s="2"/>
      <c r="P153" s="2"/>
      <c r="Q153" s="2"/>
      <c r="R153" s="2" t="s">
        <v>36</v>
      </c>
    </row>
    <row r="154" spans="1:18" ht="15.95" customHeight="1">
      <c r="A154" s="2"/>
      <c r="B154" s="2"/>
      <c r="C154" s="48"/>
      <c r="D154" s="2"/>
      <c r="E154" s="2"/>
      <c r="F154" s="2"/>
      <c r="P154" s="2"/>
      <c r="Q154" s="2"/>
      <c r="R154" s="2" t="s">
        <v>36</v>
      </c>
    </row>
    <row r="155" spans="1:18" ht="15.95" customHeight="1">
      <c r="A155" s="2"/>
      <c r="B155" s="2"/>
      <c r="C155" s="48"/>
      <c r="D155" s="2"/>
      <c r="E155" s="2"/>
      <c r="F155" s="2"/>
      <c r="P155" s="2"/>
      <c r="Q155" s="2"/>
      <c r="R155" s="2" t="s">
        <v>36</v>
      </c>
    </row>
    <row r="156" spans="1:18" ht="15.95" customHeight="1">
      <c r="A156" s="2"/>
      <c r="B156" s="2"/>
      <c r="C156" s="48"/>
      <c r="D156" s="2"/>
      <c r="E156" s="2"/>
      <c r="F156" s="2"/>
      <c r="P156" s="2"/>
      <c r="Q156" s="2"/>
      <c r="R156" s="2" t="s">
        <v>36</v>
      </c>
    </row>
    <row r="157" spans="1:18" ht="15.95" customHeight="1">
      <c r="A157" s="2"/>
      <c r="B157" s="2"/>
      <c r="C157" s="48"/>
      <c r="D157" s="2"/>
      <c r="E157" s="2"/>
      <c r="F157" s="2"/>
      <c r="P157" s="2"/>
      <c r="Q157" s="2"/>
      <c r="R157" s="2" t="s">
        <v>36</v>
      </c>
    </row>
    <row r="158" spans="1:18" ht="15.95" customHeight="1">
      <c r="A158" s="2"/>
      <c r="B158" s="2"/>
      <c r="C158" s="48"/>
      <c r="D158" s="2"/>
      <c r="E158" s="2"/>
      <c r="F158" s="2"/>
      <c r="P158" s="2"/>
      <c r="Q158" s="2"/>
      <c r="R158" s="2" t="s">
        <v>36</v>
      </c>
    </row>
    <row r="159" spans="1:18" ht="15.95" customHeight="1">
      <c r="A159" s="2"/>
      <c r="B159" s="2"/>
      <c r="C159" s="48"/>
      <c r="D159" s="2"/>
      <c r="E159" s="2"/>
      <c r="F159" s="2"/>
      <c r="P159" s="2"/>
      <c r="Q159" s="2"/>
      <c r="R159" s="2" t="s">
        <v>36</v>
      </c>
    </row>
    <row r="160" spans="1:18" ht="15.95" customHeight="1">
      <c r="A160" s="2"/>
      <c r="B160" s="2"/>
      <c r="C160" s="48"/>
      <c r="D160" s="2"/>
      <c r="E160" s="2"/>
      <c r="F160" s="2"/>
      <c r="P160" s="2"/>
      <c r="Q160" s="2"/>
      <c r="R160" s="2" t="s">
        <v>36</v>
      </c>
    </row>
    <row r="161" spans="1:18" ht="15.95" customHeight="1">
      <c r="A161" s="2"/>
      <c r="B161" s="2"/>
      <c r="C161" s="48"/>
      <c r="D161" s="2"/>
      <c r="E161" s="2"/>
      <c r="F161" s="2"/>
      <c r="P161" s="2"/>
      <c r="Q161" s="2"/>
      <c r="R161" s="2" t="s">
        <v>36</v>
      </c>
    </row>
    <row r="162" spans="1:18" ht="15.95" customHeight="1">
      <c r="A162" s="2"/>
      <c r="B162" s="2"/>
      <c r="C162" s="48"/>
      <c r="D162" s="2"/>
      <c r="E162" s="2"/>
      <c r="F162" s="2"/>
      <c r="P162" s="2"/>
      <c r="Q162" s="2"/>
      <c r="R162" s="2" t="s">
        <v>36</v>
      </c>
    </row>
    <row r="163" spans="1:18" ht="15.95" customHeight="1">
      <c r="A163" s="2"/>
      <c r="B163" s="2"/>
      <c r="C163" s="48"/>
      <c r="D163" s="2"/>
      <c r="E163" s="2"/>
      <c r="F163" s="2"/>
      <c r="P163" s="2"/>
      <c r="Q163" s="2"/>
      <c r="R163" s="2" t="s">
        <v>36</v>
      </c>
    </row>
    <row r="164" spans="1:18" ht="15.95" customHeight="1">
      <c r="A164" s="2"/>
      <c r="B164" s="2"/>
      <c r="C164" s="48"/>
      <c r="D164" s="2"/>
      <c r="E164" s="2"/>
      <c r="F164" s="2"/>
      <c r="P164" s="2"/>
      <c r="Q164" s="2"/>
      <c r="R164" s="2" t="s">
        <v>36</v>
      </c>
    </row>
    <row r="165" spans="1:18" ht="15.95" customHeight="1">
      <c r="A165" s="2"/>
      <c r="B165" s="2"/>
      <c r="C165" s="48"/>
      <c r="D165" s="2"/>
      <c r="E165" s="2"/>
      <c r="F165" s="2"/>
      <c r="P165" s="2"/>
      <c r="Q165" s="2"/>
      <c r="R165" s="2" t="s">
        <v>36</v>
      </c>
    </row>
    <row r="166" spans="1:18" ht="15.95" customHeight="1">
      <c r="A166" s="2"/>
      <c r="B166" s="2"/>
      <c r="C166" s="48"/>
      <c r="D166" s="2"/>
      <c r="E166" s="2"/>
      <c r="F166" s="2"/>
      <c r="P166" s="2"/>
      <c r="Q166" s="2"/>
      <c r="R166" s="2" t="s">
        <v>36</v>
      </c>
    </row>
    <row r="167" spans="1:18" ht="15.95" customHeight="1">
      <c r="A167" s="2"/>
      <c r="B167" s="2"/>
      <c r="C167" s="48"/>
      <c r="D167" s="2"/>
      <c r="E167" s="2"/>
      <c r="F167" s="2"/>
      <c r="P167" s="2"/>
      <c r="Q167" s="2"/>
      <c r="R167" s="2" t="s">
        <v>36</v>
      </c>
    </row>
    <row r="168" spans="1:18" ht="15.95" hidden="1" customHeight="1">
      <c r="A168" s="2"/>
      <c r="B168" s="2"/>
      <c r="C168" s="48"/>
      <c r="D168" s="2"/>
      <c r="E168" s="2"/>
      <c r="F168" s="2"/>
      <c r="P168" s="2"/>
      <c r="Q168" s="2"/>
    </row>
    <row r="169" spans="1:18" ht="15.95" hidden="1" customHeight="1">
      <c r="A169" s="2"/>
      <c r="B169" s="2"/>
      <c r="C169" s="48"/>
      <c r="D169" s="2"/>
      <c r="E169" s="2"/>
      <c r="F169" s="2"/>
      <c r="P169" s="2"/>
      <c r="Q169" s="2"/>
    </row>
    <row r="170" spans="1:18" ht="15.95" hidden="1" customHeight="1">
      <c r="A170" s="2"/>
      <c r="B170" s="2"/>
      <c r="C170" s="48"/>
      <c r="D170" s="2"/>
      <c r="E170" s="2"/>
      <c r="F170" s="2"/>
      <c r="P170" s="2"/>
      <c r="Q170" s="2"/>
    </row>
    <row r="171" spans="1:18" ht="15.95" hidden="1" customHeight="1">
      <c r="A171" s="2"/>
      <c r="B171" s="2"/>
      <c r="C171" s="48"/>
      <c r="D171" s="2"/>
      <c r="E171" s="2"/>
      <c r="F171" s="2"/>
      <c r="P171" s="2"/>
      <c r="Q171" s="2"/>
    </row>
    <row r="172" spans="1:18"/>
    <row r="173" spans="1:18"/>
  </sheetData>
  <sheetProtection autoFilter="0"/>
  <autoFilter ref="R1:R171" xr:uid="{00000000-0009-0000-0000-000000000000}">
    <filterColumn colId="0">
      <customFilters>
        <customFilter operator="notEqual" val=" "/>
      </customFilters>
    </filterColumn>
  </autoFilter>
  <mergeCells count="231">
    <mergeCell ref="P109:Q109"/>
    <mergeCell ref="A1:D1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G4:H5"/>
    <mergeCell ref="I4:I5"/>
    <mergeCell ref="C2:F3"/>
    <mergeCell ref="G2:I2"/>
    <mergeCell ref="J2:L2"/>
    <mergeCell ref="M2:O2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A10:A13"/>
    <mergeCell ref="B10:B13"/>
    <mergeCell ref="C10:C13"/>
    <mergeCell ref="D10:D13"/>
    <mergeCell ref="E10:F10"/>
    <mergeCell ref="E11:F11"/>
    <mergeCell ref="E12:F12"/>
    <mergeCell ref="J4:J5"/>
    <mergeCell ref="K4:L5"/>
    <mergeCell ref="M4:N5"/>
    <mergeCell ref="O4:O5"/>
    <mergeCell ref="P4:Q4"/>
    <mergeCell ref="P5:Q5"/>
    <mergeCell ref="A6:A9"/>
    <mergeCell ref="B6:B9"/>
    <mergeCell ref="C6:C9"/>
    <mergeCell ref="D6:D9"/>
    <mergeCell ref="E6:F6"/>
    <mergeCell ref="E7:F7"/>
    <mergeCell ref="E8:F8"/>
    <mergeCell ref="P9:Q9"/>
    <mergeCell ref="A2:A5"/>
    <mergeCell ref="B2:B5"/>
    <mergeCell ref="P2:Q2"/>
    <mergeCell ref="G3:H3"/>
    <mergeCell ref="K3:L3"/>
    <mergeCell ref="M3:N3"/>
    <mergeCell ref="P3:Q3"/>
    <mergeCell ref="C4:C5"/>
    <mergeCell ref="D4:D5"/>
    <mergeCell ref="E4:F5"/>
  </mergeCells>
  <phoneticPr fontId="3"/>
  <pageMargins left="0.51181102362204722" right="0" top="0.55118110236220474" bottom="0.35433070866141736" header="0.31496062992125984" footer="0.31496062992125984"/>
  <pageSetup paperSize="9" scale="53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2020-07-28T23:13:08Z</cp:lastPrinted>
  <dcterms:created xsi:type="dcterms:W3CDTF">2020-07-27T06:57:56Z</dcterms:created>
  <dcterms:modified xsi:type="dcterms:W3CDTF">2020-07-29T02:54:49Z</dcterms:modified>
</cp:coreProperties>
</file>