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☆★学校給食HP\○給食献立\R3献立\小学校\"/>
    </mc:Choice>
  </mc:AlternateContent>
  <xr:revisionPtr revIDLastSave="0" documentId="8_{03FF80BC-7784-4BFE-A147-508E0EA81FAC}" xr6:coauthVersionLast="44" xr6:coauthVersionMax="44" xr10:uidLastSave="{00000000-0000-0000-0000-000000000000}"/>
  <bookViews>
    <workbookView xWindow="1125" yWindow="1125" windowWidth="21600" windowHeight="11385" activeTab="4" xr2:uid="{00000000-000D-0000-FFFF-FFFF00000000}"/>
  </bookViews>
  <sheets>
    <sheet name="家庭配布 (野々市)" sheetId="5" r:id="rId1"/>
    <sheet name="家庭配布 (菅原)" sheetId="4" r:id="rId2"/>
    <sheet name="家庭配布 (館野・御園)" sheetId="3" r:id="rId3"/>
    <sheet name="家庭配布 (富陽)" sheetId="2" r:id="rId4"/>
    <sheet name="家庭配布" sheetId="1" r:id="rId5"/>
  </sheets>
  <externalReferences>
    <externalReference r:id="rId6"/>
  </externalReferences>
  <definedNames>
    <definedName name="_xlnm._FilterDatabase" localSheetId="4" hidden="1">家庭配布!$R$1:$R$131</definedName>
    <definedName name="_xlnm._FilterDatabase" localSheetId="2" hidden="1">'家庭配布 (館野・御園)'!$R$2:$R$132</definedName>
    <definedName name="_xlnm._FilterDatabase" localSheetId="1" hidden="1">'家庭配布 (菅原)'!$R$2:$R$132</definedName>
    <definedName name="_xlnm._FilterDatabase" localSheetId="3" hidden="1">'家庭配布 (富陽)'!$R$2:$R$132</definedName>
    <definedName name="_xlnm._FilterDatabase" localSheetId="0" hidden="1">'家庭配布 (野々市)'!$R$2:$R$132</definedName>
    <definedName name="_xlnm.Print_Area" localSheetId="4">家庭配布!$A$1:$Q$131</definedName>
    <definedName name="_xlnm.Print_Area" localSheetId="2">'家庭配布 (館野・御園)'!$A$2:$Q$132</definedName>
    <definedName name="_xlnm.Print_Area" localSheetId="1">'家庭配布 (菅原)'!$A$2:$Q$132</definedName>
    <definedName name="_xlnm.Print_Area" localSheetId="3">'家庭配布 (富陽)'!$A$2:$Q$132</definedName>
    <definedName name="_xlnm.Print_Area" localSheetId="0">'家庭配布 (野々市)'!$A$2:$Q$132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10" i="5" l="1"/>
  <c r="F110" i="5"/>
  <c r="E110" i="5"/>
  <c r="P109" i="5"/>
  <c r="E109" i="5"/>
  <c r="P108" i="5"/>
  <c r="E108" i="5"/>
  <c r="P107" i="5"/>
  <c r="E107" i="5"/>
  <c r="D107" i="5"/>
  <c r="C107" i="5"/>
  <c r="A107" i="5"/>
  <c r="P106" i="5"/>
  <c r="F106" i="5"/>
  <c r="E106" i="5"/>
  <c r="P105" i="5"/>
  <c r="E105" i="5"/>
  <c r="P104" i="5"/>
  <c r="E104" i="5"/>
  <c r="P103" i="5"/>
  <c r="E103" i="5"/>
  <c r="D103" i="5"/>
  <c r="C103" i="5"/>
  <c r="A103" i="5"/>
  <c r="P102" i="5"/>
  <c r="F102" i="5"/>
  <c r="E102" i="5"/>
  <c r="P101" i="5"/>
  <c r="E101" i="5"/>
  <c r="P100" i="5"/>
  <c r="E100" i="5"/>
  <c r="P99" i="5"/>
  <c r="E99" i="5"/>
  <c r="D99" i="5"/>
  <c r="C99" i="5"/>
  <c r="A99" i="5"/>
  <c r="P98" i="5"/>
  <c r="F98" i="5"/>
  <c r="E98" i="5"/>
  <c r="P97" i="5"/>
  <c r="E97" i="5"/>
  <c r="P96" i="5"/>
  <c r="E96" i="5"/>
  <c r="P95" i="5"/>
  <c r="E95" i="5"/>
  <c r="D95" i="5"/>
  <c r="C95" i="5"/>
  <c r="A95" i="5"/>
  <c r="P94" i="5"/>
  <c r="F94" i="5"/>
  <c r="E94" i="5"/>
  <c r="P93" i="5"/>
  <c r="E93" i="5"/>
  <c r="P92" i="5"/>
  <c r="E92" i="5"/>
  <c r="P91" i="5"/>
  <c r="E91" i="5"/>
  <c r="D91" i="5"/>
  <c r="C91" i="5"/>
  <c r="A91" i="5"/>
  <c r="P90" i="5"/>
  <c r="F90" i="5"/>
  <c r="E90" i="5"/>
  <c r="P89" i="5"/>
  <c r="E89" i="5"/>
  <c r="P88" i="5"/>
  <c r="E88" i="5"/>
  <c r="P87" i="5"/>
  <c r="E87" i="5"/>
  <c r="D87" i="5"/>
  <c r="C87" i="5"/>
  <c r="A87" i="5"/>
  <c r="A83" i="5"/>
  <c r="D79" i="5"/>
  <c r="A79" i="5"/>
  <c r="P77" i="5"/>
  <c r="P76" i="5"/>
  <c r="P75" i="5"/>
  <c r="D75" i="5"/>
  <c r="A75" i="5"/>
  <c r="P74" i="5"/>
  <c r="P73" i="5"/>
  <c r="P72" i="5"/>
  <c r="P71" i="5"/>
  <c r="D71" i="5"/>
  <c r="A71" i="5"/>
  <c r="A67" i="5"/>
  <c r="P65" i="5"/>
  <c r="P64" i="5"/>
  <c r="P63" i="5"/>
  <c r="D63" i="5"/>
  <c r="A63" i="5"/>
  <c r="P62" i="5"/>
  <c r="P61" i="5"/>
  <c r="P60" i="5"/>
  <c r="P59" i="5"/>
  <c r="D59" i="5"/>
  <c r="A59" i="5"/>
  <c r="P58" i="5"/>
  <c r="P57" i="5"/>
  <c r="P56" i="5"/>
  <c r="P55" i="5"/>
  <c r="D55" i="5"/>
  <c r="A55" i="5"/>
  <c r="P54" i="5"/>
  <c r="P53" i="5"/>
  <c r="P52" i="5"/>
  <c r="P51" i="5"/>
  <c r="D51" i="5"/>
  <c r="A51" i="5"/>
  <c r="P50" i="5"/>
  <c r="P49" i="5"/>
  <c r="P48" i="5"/>
  <c r="P47" i="5"/>
  <c r="D47" i="5"/>
  <c r="A47" i="5"/>
  <c r="P46" i="5"/>
  <c r="P45" i="5"/>
  <c r="P44" i="5"/>
  <c r="P43" i="5"/>
  <c r="D43" i="5"/>
  <c r="A43" i="5"/>
  <c r="P42" i="5"/>
  <c r="P41" i="5"/>
  <c r="P40" i="5"/>
  <c r="P39" i="5"/>
  <c r="D39" i="5"/>
  <c r="A39" i="5"/>
  <c r="P37" i="5"/>
  <c r="P36" i="5"/>
  <c r="P35" i="5"/>
  <c r="D35" i="5"/>
  <c r="A35" i="5"/>
  <c r="P34" i="5"/>
  <c r="P33" i="5"/>
  <c r="P32" i="5"/>
  <c r="P31" i="5"/>
  <c r="D31" i="5"/>
  <c r="A31" i="5"/>
  <c r="P30" i="5"/>
  <c r="P29" i="5"/>
  <c r="P28" i="5"/>
  <c r="P27" i="5"/>
  <c r="D27" i="5"/>
  <c r="A27" i="5"/>
  <c r="P26" i="5"/>
  <c r="P25" i="5"/>
  <c r="P24" i="5"/>
  <c r="P23" i="5"/>
  <c r="D23" i="5"/>
  <c r="A23" i="5"/>
  <c r="P21" i="5"/>
  <c r="P20" i="5"/>
  <c r="P19" i="5"/>
  <c r="D19" i="5"/>
  <c r="A19" i="5"/>
  <c r="A15" i="5"/>
  <c r="P14" i="5"/>
  <c r="F14" i="5"/>
  <c r="E14" i="5"/>
  <c r="P13" i="5"/>
  <c r="E13" i="5"/>
  <c r="P12" i="5"/>
  <c r="E12" i="5"/>
  <c r="P11" i="5"/>
  <c r="E11" i="5"/>
  <c r="D11" i="5"/>
  <c r="C11" i="5"/>
  <c r="A11" i="5"/>
  <c r="P10" i="5"/>
  <c r="F10" i="5"/>
  <c r="E10" i="5"/>
  <c r="P9" i="5"/>
  <c r="E9" i="5"/>
  <c r="P8" i="5"/>
  <c r="E8" i="5"/>
  <c r="P7" i="5"/>
  <c r="E7" i="5"/>
  <c r="D7" i="5"/>
  <c r="C7" i="5"/>
  <c r="A7" i="5"/>
  <c r="E2" i="5"/>
  <c r="P110" i="4"/>
  <c r="F110" i="4"/>
  <c r="E110" i="4"/>
  <c r="P109" i="4"/>
  <c r="E109" i="4"/>
  <c r="P108" i="4"/>
  <c r="E108" i="4"/>
  <c r="P107" i="4"/>
  <c r="E107" i="4"/>
  <c r="D107" i="4"/>
  <c r="C107" i="4"/>
  <c r="A107" i="4"/>
  <c r="P106" i="4"/>
  <c r="F106" i="4"/>
  <c r="E106" i="4"/>
  <c r="P105" i="4"/>
  <c r="E105" i="4"/>
  <c r="P104" i="4"/>
  <c r="E104" i="4"/>
  <c r="P103" i="4"/>
  <c r="E103" i="4"/>
  <c r="D103" i="4"/>
  <c r="C103" i="4"/>
  <c r="A103" i="4"/>
  <c r="P102" i="4"/>
  <c r="F102" i="4"/>
  <c r="E102" i="4"/>
  <c r="P101" i="4"/>
  <c r="E101" i="4"/>
  <c r="P100" i="4"/>
  <c r="E100" i="4"/>
  <c r="P99" i="4"/>
  <c r="E99" i="4"/>
  <c r="D99" i="4"/>
  <c r="C99" i="4"/>
  <c r="A99" i="4"/>
  <c r="P98" i="4"/>
  <c r="F98" i="4"/>
  <c r="E98" i="4"/>
  <c r="P97" i="4"/>
  <c r="E97" i="4"/>
  <c r="P96" i="4"/>
  <c r="E96" i="4"/>
  <c r="P95" i="4"/>
  <c r="E95" i="4"/>
  <c r="D95" i="4"/>
  <c r="C95" i="4"/>
  <c r="A95" i="4"/>
  <c r="P94" i="4"/>
  <c r="F94" i="4"/>
  <c r="E94" i="4"/>
  <c r="P93" i="4"/>
  <c r="E93" i="4"/>
  <c r="P92" i="4"/>
  <c r="E92" i="4"/>
  <c r="P91" i="4"/>
  <c r="E91" i="4"/>
  <c r="D91" i="4"/>
  <c r="C91" i="4"/>
  <c r="A91" i="4"/>
  <c r="P90" i="4"/>
  <c r="F90" i="4"/>
  <c r="E90" i="4"/>
  <c r="P89" i="4"/>
  <c r="E89" i="4"/>
  <c r="P88" i="4"/>
  <c r="E88" i="4"/>
  <c r="P87" i="4"/>
  <c r="E87" i="4"/>
  <c r="D87" i="4"/>
  <c r="C87" i="4"/>
  <c r="A87" i="4"/>
  <c r="P85" i="4"/>
  <c r="P84" i="4"/>
  <c r="P83" i="4"/>
  <c r="D83" i="4"/>
  <c r="A83" i="4"/>
  <c r="D79" i="4"/>
  <c r="A79" i="4"/>
  <c r="P77" i="4"/>
  <c r="P76" i="4"/>
  <c r="P75" i="4"/>
  <c r="D75" i="4"/>
  <c r="A75" i="4"/>
  <c r="P74" i="4"/>
  <c r="P73" i="4"/>
  <c r="P72" i="4"/>
  <c r="P71" i="4"/>
  <c r="D71" i="4"/>
  <c r="A71" i="4"/>
  <c r="P69" i="4"/>
  <c r="P68" i="4"/>
  <c r="P67" i="4"/>
  <c r="D67" i="4"/>
  <c r="A67" i="4"/>
  <c r="A63" i="4"/>
  <c r="P62" i="4"/>
  <c r="P61" i="4"/>
  <c r="P60" i="4"/>
  <c r="P59" i="4"/>
  <c r="D59" i="4"/>
  <c r="A59" i="4"/>
  <c r="P58" i="4"/>
  <c r="P57" i="4"/>
  <c r="P56" i="4"/>
  <c r="P55" i="4"/>
  <c r="D55" i="4"/>
  <c r="A55" i="4"/>
  <c r="P54" i="4"/>
  <c r="P53" i="4"/>
  <c r="P52" i="4"/>
  <c r="P51" i="4"/>
  <c r="D51" i="4"/>
  <c r="A51" i="4"/>
  <c r="P50" i="4"/>
  <c r="P49" i="4"/>
  <c r="P48" i="4"/>
  <c r="P47" i="4"/>
  <c r="D47" i="4"/>
  <c r="A47" i="4"/>
  <c r="P46" i="4"/>
  <c r="P45" i="4"/>
  <c r="P44" i="4"/>
  <c r="P43" i="4"/>
  <c r="D43" i="4"/>
  <c r="A43" i="4"/>
  <c r="P42" i="4"/>
  <c r="P41" i="4"/>
  <c r="P40" i="4"/>
  <c r="P39" i="4"/>
  <c r="D39" i="4"/>
  <c r="A39" i="4"/>
  <c r="P37" i="4"/>
  <c r="P36" i="4"/>
  <c r="P35" i="4"/>
  <c r="D35" i="4"/>
  <c r="A35" i="4"/>
  <c r="P34" i="4"/>
  <c r="P33" i="4"/>
  <c r="P32" i="4"/>
  <c r="P31" i="4"/>
  <c r="D31" i="4"/>
  <c r="A31" i="4"/>
  <c r="P30" i="4"/>
  <c r="P29" i="4"/>
  <c r="P28" i="4"/>
  <c r="P27" i="4"/>
  <c r="D27" i="4"/>
  <c r="A27" i="4"/>
  <c r="P26" i="4"/>
  <c r="P25" i="4"/>
  <c r="P24" i="4"/>
  <c r="P23" i="4"/>
  <c r="D23" i="4"/>
  <c r="A23" i="4"/>
  <c r="P21" i="4"/>
  <c r="P20" i="4"/>
  <c r="P19" i="4"/>
  <c r="D19" i="4"/>
  <c r="A19" i="4"/>
  <c r="A15" i="4"/>
  <c r="P14" i="4"/>
  <c r="F14" i="4"/>
  <c r="E14" i="4"/>
  <c r="P13" i="4"/>
  <c r="E13" i="4"/>
  <c r="P12" i="4"/>
  <c r="E12" i="4"/>
  <c r="P11" i="4"/>
  <c r="E11" i="4"/>
  <c r="D11" i="4"/>
  <c r="C11" i="4"/>
  <c r="A11" i="4"/>
  <c r="P10" i="4"/>
  <c r="F10" i="4"/>
  <c r="E10" i="4"/>
  <c r="P9" i="4"/>
  <c r="E9" i="4"/>
  <c r="P8" i="4"/>
  <c r="E8" i="4"/>
  <c r="P7" i="4"/>
  <c r="E7" i="4"/>
  <c r="D7" i="4"/>
  <c r="C7" i="4"/>
  <c r="A7" i="4"/>
  <c r="E2" i="4"/>
  <c r="P110" i="3"/>
  <c r="F110" i="3"/>
  <c r="E110" i="3"/>
  <c r="P109" i="3"/>
  <c r="E109" i="3"/>
  <c r="P108" i="3"/>
  <c r="E108" i="3"/>
  <c r="P107" i="3"/>
  <c r="E107" i="3"/>
  <c r="D107" i="3"/>
  <c r="C107" i="3"/>
  <c r="A107" i="3"/>
  <c r="P106" i="3"/>
  <c r="F106" i="3"/>
  <c r="E106" i="3"/>
  <c r="P105" i="3"/>
  <c r="E105" i="3"/>
  <c r="P104" i="3"/>
  <c r="E104" i="3"/>
  <c r="P103" i="3"/>
  <c r="E103" i="3"/>
  <c r="D103" i="3"/>
  <c r="C103" i="3"/>
  <c r="A103" i="3"/>
  <c r="P102" i="3"/>
  <c r="F102" i="3"/>
  <c r="E102" i="3"/>
  <c r="P101" i="3"/>
  <c r="E101" i="3"/>
  <c r="P100" i="3"/>
  <c r="E100" i="3"/>
  <c r="P99" i="3"/>
  <c r="E99" i="3"/>
  <c r="D99" i="3"/>
  <c r="C99" i="3"/>
  <c r="A99" i="3"/>
  <c r="P98" i="3"/>
  <c r="F98" i="3"/>
  <c r="E98" i="3"/>
  <c r="P97" i="3"/>
  <c r="E97" i="3"/>
  <c r="P96" i="3"/>
  <c r="E96" i="3"/>
  <c r="P95" i="3"/>
  <c r="E95" i="3"/>
  <c r="D95" i="3"/>
  <c r="C95" i="3"/>
  <c r="A95" i="3"/>
  <c r="P94" i="3"/>
  <c r="F94" i="3"/>
  <c r="E94" i="3"/>
  <c r="P93" i="3"/>
  <c r="E93" i="3"/>
  <c r="P92" i="3"/>
  <c r="E92" i="3"/>
  <c r="P91" i="3"/>
  <c r="E91" i="3"/>
  <c r="D91" i="3"/>
  <c r="C91" i="3"/>
  <c r="A91" i="3"/>
  <c r="P90" i="3"/>
  <c r="F90" i="3"/>
  <c r="E90" i="3"/>
  <c r="P89" i="3"/>
  <c r="E89" i="3"/>
  <c r="P88" i="3"/>
  <c r="E88" i="3"/>
  <c r="P87" i="3"/>
  <c r="E87" i="3"/>
  <c r="D87" i="3"/>
  <c r="C87" i="3"/>
  <c r="A87" i="3"/>
  <c r="A83" i="3"/>
  <c r="D79" i="3"/>
  <c r="A79" i="3"/>
  <c r="A75" i="3"/>
  <c r="P74" i="3"/>
  <c r="P73" i="3"/>
  <c r="P72" i="3"/>
  <c r="P71" i="3"/>
  <c r="D71" i="3"/>
  <c r="A71" i="3"/>
  <c r="P69" i="3"/>
  <c r="P68" i="3"/>
  <c r="P67" i="3"/>
  <c r="D67" i="3"/>
  <c r="A67" i="3"/>
  <c r="P65" i="3"/>
  <c r="P64" i="3"/>
  <c r="P63" i="3"/>
  <c r="D63" i="3"/>
  <c r="A63" i="3"/>
  <c r="P62" i="3"/>
  <c r="P61" i="3"/>
  <c r="P60" i="3"/>
  <c r="P59" i="3"/>
  <c r="D59" i="3"/>
  <c r="A59" i="3"/>
  <c r="P58" i="3"/>
  <c r="P57" i="3"/>
  <c r="P56" i="3"/>
  <c r="P55" i="3"/>
  <c r="D55" i="3"/>
  <c r="A55" i="3"/>
  <c r="P54" i="3"/>
  <c r="P53" i="3"/>
  <c r="P52" i="3"/>
  <c r="P51" i="3"/>
  <c r="D51" i="3"/>
  <c r="A51" i="3"/>
  <c r="P50" i="3"/>
  <c r="P49" i="3"/>
  <c r="P48" i="3"/>
  <c r="P47" i="3"/>
  <c r="D47" i="3"/>
  <c r="A47" i="3"/>
  <c r="P46" i="3"/>
  <c r="P45" i="3"/>
  <c r="P44" i="3"/>
  <c r="P43" i="3"/>
  <c r="D43" i="3"/>
  <c r="A43" i="3"/>
  <c r="P42" i="3"/>
  <c r="P41" i="3"/>
  <c r="P40" i="3"/>
  <c r="P39" i="3"/>
  <c r="D39" i="3"/>
  <c r="A39" i="3"/>
  <c r="P37" i="3"/>
  <c r="P36" i="3"/>
  <c r="P35" i="3"/>
  <c r="D35" i="3"/>
  <c r="A35" i="3"/>
  <c r="P34" i="3"/>
  <c r="P33" i="3"/>
  <c r="P32" i="3"/>
  <c r="P31" i="3"/>
  <c r="D31" i="3"/>
  <c r="A31" i="3"/>
  <c r="P30" i="3"/>
  <c r="P29" i="3"/>
  <c r="P28" i="3"/>
  <c r="P27" i="3"/>
  <c r="D27" i="3"/>
  <c r="A27" i="3"/>
  <c r="P26" i="3"/>
  <c r="P25" i="3"/>
  <c r="P24" i="3"/>
  <c r="P23" i="3"/>
  <c r="D23" i="3"/>
  <c r="A23" i="3"/>
  <c r="P21" i="3"/>
  <c r="P20" i="3"/>
  <c r="P19" i="3"/>
  <c r="D19" i="3"/>
  <c r="A19" i="3"/>
  <c r="A15" i="3"/>
  <c r="P14" i="3"/>
  <c r="F14" i="3"/>
  <c r="E14" i="3"/>
  <c r="P13" i="3"/>
  <c r="E13" i="3"/>
  <c r="P12" i="3"/>
  <c r="E12" i="3"/>
  <c r="P11" i="3"/>
  <c r="E11" i="3"/>
  <c r="D11" i="3"/>
  <c r="C11" i="3"/>
  <c r="A11" i="3"/>
  <c r="P10" i="3"/>
  <c r="F10" i="3"/>
  <c r="E10" i="3"/>
  <c r="P9" i="3"/>
  <c r="E9" i="3"/>
  <c r="P8" i="3"/>
  <c r="E8" i="3"/>
  <c r="P7" i="3"/>
  <c r="E7" i="3"/>
  <c r="D7" i="3"/>
  <c r="C7" i="3"/>
  <c r="A7" i="3"/>
  <c r="E2" i="3"/>
  <c r="P110" i="2" l="1"/>
  <c r="F110" i="2"/>
  <c r="E110" i="2"/>
  <c r="P109" i="2"/>
  <c r="E109" i="2"/>
  <c r="P108" i="2"/>
  <c r="E108" i="2"/>
  <c r="P107" i="2"/>
  <c r="E107" i="2"/>
  <c r="D107" i="2"/>
  <c r="C107" i="2"/>
  <c r="A107" i="2"/>
  <c r="P106" i="2"/>
  <c r="F106" i="2"/>
  <c r="E106" i="2"/>
  <c r="P105" i="2"/>
  <c r="E105" i="2"/>
  <c r="P104" i="2"/>
  <c r="E104" i="2"/>
  <c r="P103" i="2"/>
  <c r="E103" i="2"/>
  <c r="D103" i="2"/>
  <c r="C103" i="2"/>
  <c r="A103" i="2"/>
  <c r="P102" i="2"/>
  <c r="F102" i="2"/>
  <c r="E102" i="2"/>
  <c r="P101" i="2"/>
  <c r="E101" i="2"/>
  <c r="P100" i="2"/>
  <c r="E100" i="2"/>
  <c r="P99" i="2"/>
  <c r="E99" i="2"/>
  <c r="D99" i="2"/>
  <c r="C99" i="2"/>
  <c r="A99" i="2"/>
  <c r="P98" i="2"/>
  <c r="F98" i="2"/>
  <c r="E98" i="2"/>
  <c r="P97" i="2"/>
  <c r="E97" i="2"/>
  <c r="P96" i="2"/>
  <c r="E96" i="2"/>
  <c r="P95" i="2"/>
  <c r="E95" i="2"/>
  <c r="D95" i="2"/>
  <c r="C95" i="2"/>
  <c r="A95" i="2"/>
  <c r="P94" i="2"/>
  <c r="F94" i="2"/>
  <c r="E94" i="2"/>
  <c r="P93" i="2"/>
  <c r="E93" i="2"/>
  <c r="P92" i="2"/>
  <c r="E92" i="2"/>
  <c r="P91" i="2"/>
  <c r="E91" i="2"/>
  <c r="D91" i="2"/>
  <c r="C91" i="2"/>
  <c r="A91" i="2"/>
  <c r="P90" i="2"/>
  <c r="F90" i="2"/>
  <c r="E90" i="2"/>
  <c r="P89" i="2"/>
  <c r="E89" i="2"/>
  <c r="P88" i="2"/>
  <c r="E88" i="2"/>
  <c r="P87" i="2"/>
  <c r="E87" i="2"/>
  <c r="D87" i="2"/>
  <c r="C87" i="2"/>
  <c r="A87" i="2"/>
  <c r="A83" i="2"/>
  <c r="D79" i="2"/>
  <c r="A79" i="2"/>
  <c r="P77" i="2"/>
  <c r="P76" i="2"/>
  <c r="P75" i="2"/>
  <c r="D75" i="2"/>
  <c r="A75" i="2"/>
  <c r="A71" i="2"/>
  <c r="P69" i="2"/>
  <c r="P68" i="2"/>
  <c r="P67" i="2"/>
  <c r="D67" i="2"/>
  <c r="A67" i="2"/>
  <c r="P65" i="2"/>
  <c r="P64" i="2"/>
  <c r="P63" i="2"/>
  <c r="D63" i="2"/>
  <c r="A63" i="2"/>
  <c r="P62" i="2"/>
  <c r="P61" i="2"/>
  <c r="P60" i="2"/>
  <c r="P59" i="2"/>
  <c r="D59" i="2"/>
  <c r="A59" i="2"/>
  <c r="P58" i="2"/>
  <c r="P57" i="2"/>
  <c r="P56" i="2"/>
  <c r="P55" i="2"/>
  <c r="D55" i="2"/>
  <c r="A55" i="2"/>
  <c r="P54" i="2"/>
  <c r="P53" i="2"/>
  <c r="P52" i="2"/>
  <c r="P51" i="2"/>
  <c r="D51" i="2"/>
  <c r="A51" i="2"/>
  <c r="P50" i="2"/>
  <c r="P49" i="2"/>
  <c r="P48" i="2"/>
  <c r="P47" i="2"/>
  <c r="D47" i="2"/>
  <c r="A47" i="2"/>
  <c r="P46" i="2"/>
  <c r="P45" i="2"/>
  <c r="P44" i="2"/>
  <c r="P43" i="2"/>
  <c r="D43" i="2"/>
  <c r="A43" i="2"/>
  <c r="P42" i="2"/>
  <c r="P41" i="2"/>
  <c r="P40" i="2"/>
  <c r="P39" i="2"/>
  <c r="D39" i="2"/>
  <c r="A39" i="2"/>
  <c r="P37" i="2"/>
  <c r="P36" i="2"/>
  <c r="P35" i="2"/>
  <c r="D35" i="2"/>
  <c r="A35" i="2"/>
  <c r="P34" i="2"/>
  <c r="P33" i="2"/>
  <c r="P32" i="2"/>
  <c r="P31" i="2"/>
  <c r="D31" i="2"/>
  <c r="A31" i="2"/>
  <c r="P30" i="2"/>
  <c r="P29" i="2"/>
  <c r="P28" i="2"/>
  <c r="P27" i="2"/>
  <c r="D27" i="2"/>
  <c r="A27" i="2"/>
  <c r="P26" i="2"/>
  <c r="P25" i="2"/>
  <c r="P24" i="2"/>
  <c r="P23" i="2"/>
  <c r="D23" i="2"/>
  <c r="A23" i="2"/>
  <c r="P21" i="2"/>
  <c r="P20" i="2"/>
  <c r="P19" i="2"/>
  <c r="D19" i="2"/>
  <c r="A19" i="2"/>
  <c r="A15" i="2"/>
  <c r="P14" i="2"/>
  <c r="F14" i="2"/>
  <c r="E14" i="2"/>
  <c r="P13" i="2"/>
  <c r="E13" i="2"/>
  <c r="P12" i="2"/>
  <c r="E12" i="2"/>
  <c r="P11" i="2"/>
  <c r="E11" i="2"/>
  <c r="D11" i="2"/>
  <c r="C11" i="2"/>
  <c r="A11" i="2"/>
  <c r="P10" i="2"/>
  <c r="F10" i="2"/>
  <c r="E10" i="2"/>
  <c r="P9" i="2"/>
  <c r="E9" i="2"/>
  <c r="P8" i="2"/>
  <c r="E8" i="2"/>
  <c r="P7" i="2"/>
  <c r="E7" i="2"/>
  <c r="D7" i="2"/>
  <c r="C7" i="2"/>
  <c r="A7" i="2"/>
  <c r="E2" i="2"/>
  <c r="P109" i="1" l="1"/>
  <c r="F109" i="1"/>
  <c r="E109" i="1"/>
  <c r="P108" i="1"/>
  <c r="E108" i="1"/>
  <c r="P107" i="1"/>
  <c r="E107" i="1"/>
  <c r="P106" i="1"/>
  <c r="E106" i="1"/>
  <c r="D106" i="1"/>
  <c r="C106" i="1"/>
  <c r="P105" i="1"/>
  <c r="F105" i="1"/>
  <c r="E105" i="1"/>
  <c r="P104" i="1"/>
  <c r="E104" i="1"/>
  <c r="P103" i="1"/>
  <c r="E103" i="1"/>
  <c r="P102" i="1"/>
  <c r="E102" i="1"/>
  <c r="D102" i="1"/>
  <c r="C102" i="1"/>
  <c r="P101" i="1"/>
  <c r="F101" i="1"/>
  <c r="E101" i="1"/>
  <c r="P100" i="1"/>
  <c r="E100" i="1"/>
  <c r="P99" i="1"/>
  <c r="E99" i="1"/>
  <c r="P98" i="1"/>
  <c r="E98" i="1"/>
  <c r="D98" i="1"/>
  <c r="C98" i="1"/>
  <c r="P97" i="1"/>
  <c r="F97" i="1"/>
  <c r="E97" i="1"/>
  <c r="P96" i="1"/>
  <c r="E96" i="1"/>
  <c r="P95" i="1"/>
  <c r="E95" i="1"/>
  <c r="P94" i="1"/>
  <c r="E94" i="1"/>
  <c r="D94" i="1"/>
  <c r="C94" i="1"/>
  <c r="P93" i="1"/>
  <c r="F93" i="1"/>
  <c r="E93" i="1"/>
  <c r="P92" i="1"/>
  <c r="E92" i="1"/>
  <c r="P91" i="1"/>
  <c r="E91" i="1"/>
  <c r="P90" i="1"/>
  <c r="E90" i="1"/>
  <c r="D90" i="1"/>
  <c r="C90" i="1"/>
  <c r="P89" i="1"/>
  <c r="F89" i="1"/>
  <c r="E89" i="1"/>
  <c r="P88" i="1"/>
  <c r="E88" i="1"/>
  <c r="P87" i="1"/>
  <c r="E87" i="1"/>
  <c r="P86" i="1"/>
  <c r="E86" i="1"/>
  <c r="D86" i="1"/>
  <c r="C86" i="1"/>
  <c r="P84" i="1"/>
  <c r="P83" i="1"/>
  <c r="P82" i="1"/>
  <c r="D82" i="1"/>
  <c r="D78" i="1"/>
  <c r="P76" i="1"/>
  <c r="P75" i="1"/>
  <c r="P74" i="1"/>
  <c r="D74" i="1"/>
  <c r="P73" i="1"/>
  <c r="P72" i="1"/>
  <c r="P71" i="1"/>
  <c r="P70" i="1"/>
  <c r="D70" i="1"/>
  <c r="P68" i="1"/>
  <c r="P67" i="1"/>
  <c r="P66" i="1"/>
  <c r="D66" i="1"/>
  <c r="P64" i="1"/>
  <c r="P63" i="1"/>
  <c r="P62" i="1"/>
  <c r="D62" i="1"/>
  <c r="P61" i="1"/>
  <c r="P60" i="1"/>
  <c r="P59" i="1"/>
  <c r="P58" i="1"/>
  <c r="D58" i="1"/>
  <c r="P57" i="1"/>
  <c r="P56" i="1"/>
  <c r="P55" i="1"/>
  <c r="P54" i="1"/>
  <c r="D54" i="1"/>
  <c r="P53" i="1"/>
  <c r="P52" i="1"/>
  <c r="P51" i="1"/>
  <c r="P50" i="1"/>
  <c r="D50" i="1"/>
  <c r="P49" i="1"/>
  <c r="P48" i="1"/>
  <c r="P47" i="1"/>
  <c r="P46" i="1"/>
  <c r="D46" i="1"/>
  <c r="P45" i="1"/>
  <c r="P44" i="1"/>
  <c r="P43" i="1"/>
  <c r="P42" i="1"/>
  <c r="D42" i="1"/>
  <c r="P41" i="1"/>
  <c r="P40" i="1"/>
  <c r="P39" i="1"/>
  <c r="P38" i="1"/>
  <c r="D38" i="1"/>
  <c r="P36" i="1"/>
  <c r="P35" i="1"/>
  <c r="P34" i="1"/>
  <c r="D34" i="1"/>
  <c r="P33" i="1"/>
  <c r="P32" i="1"/>
  <c r="P31" i="1"/>
  <c r="P30" i="1"/>
  <c r="D30" i="1"/>
  <c r="P29" i="1"/>
  <c r="P28" i="1"/>
  <c r="P27" i="1"/>
  <c r="P26" i="1"/>
  <c r="D26" i="1"/>
  <c r="P25" i="1"/>
  <c r="P24" i="1"/>
  <c r="P23" i="1"/>
  <c r="P22" i="1"/>
  <c r="D22" i="1"/>
  <c r="P20" i="1"/>
  <c r="P19" i="1"/>
  <c r="P18" i="1"/>
  <c r="D18" i="1"/>
  <c r="P13" i="1"/>
  <c r="F13" i="1"/>
  <c r="E13" i="1"/>
  <c r="P12" i="1"/>
  <c r="E12" i="1"/>
  <c r="P11" i="1"/>
  <c r="E11" i="1"/>
  <c r="P10" i="1"/>
  <c r="E10" i="1"/>
  <c r="D10" i="1"/>
  <c r="C10" i="1"/>
  <c r="P9" i="1"/>
  <c r="F9" i="1"/>
  <c r="E9" i="1"/>
  <c r="P8" i="1"/>
  <c r="E8" i="1"/>
  <c r="P7" i="1"/>
  <c r="E7" i="1"/>
  <c r="P6" i="1"/>
  <c r="E6" i="1"/>
  <c r="D6" i="1"/>
  <c r="C6" i="1"/>
  <c r="E1" i="1"/>
  <c r="A106" i="1" l="1"/>
  <c r="A6" i="1"/>
  <c r="A10" i="1" l="1"/>
  <c r="A14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<sst xmlns="http://schemas.openxmlformats.org/spreadsheetml/2006/main" count="2999" uniqueCount="203">
  <si>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</si>
  <si>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小学校</t>
    <rPh sb="0" eb="3">
      <t>ショウガッコウ</t>
    </rPh>
    <phoneticPr fontId="3"/>
  </si>
  <si>
    <t>●</t>
    <phoneticPr fontId="3"/>
  </si>
  <si>
    <t>日</t>
    <rPh sb="0" eb="1">
      <t>ヒ</t>
    </rPh>
    <phoneticPr fontId="3"/>
  </si>
  <si>
    <t>曜</t>
    <rPh sb="0" eb="1">
      <t>ヨウ</t>
    </rPh>
    <phoneticPr fontId="3"/>
  </si>
  <si>
    <t>献　立　名</t>
    <rPh sb="0" eb="1">
      <t>ケン</t>
    </rPh>
    <rPh sb="2" eb="3">
      <t>リツ</t>
    </rPh>
    <rPh sb="4" eb="5">
      <t>メイ</t>
    </rPh>
    <phoneticPr fontId="3"/>
  </si>
  <si>
    <t>血や肉、骨になる</t>
    <rPh sb="0" eb="1">
      <t>チ</t>
    </rPh>
    <rPh sb="2" eb="3">
      <t>ニク</t>
    </rPh>
    <rPh sb="4" eb="5">
      <t>ホネ</t>
    </rPh>
    <phoneticPr fontId="8"/>
  </si>
  <si>
    <t>体の調子を整える</t>
    <rPh sb="0" eb="1">
      <t>カラダ</t>
    </rPh>
    <rPh sb="2" eb="4">
      <t>チョウシ</t>
    </rPh>
    <rPh sb="5" eb="6">
      <t>トトノ</t>
    </rPh>
    <phoneticPr fontId="8"/>
  </si>
  <si>
    <t>熱や力になる</t>
    <rPh sb="0" eb="1">
      <t>ネツ</t>
    </rPh>
    <rPh sb="2" eb="3">
      <t>チカラ</t>
    </rPh>
    <phoneticPr fontId="8"/>
  </si>
  <si>
    <t>エネルギー</t>
    <phoneticPr fontId="3"/>
  </si>
  <si>
    <t>たんぱく質</t>
    <rPh sb="4" eb="5">
      <t>シツ</t>
    </rPh>
    <phoneticPr fontId="3"/>
  </si>
  <si>
    <t>主食</t>
    <rPh sb="0" eb="2">
      <t>シュショク</t>
    </rPh>
    <phoneticPr fontId="3"/>
  </si>
  <si>
    <t>牛乳</t>
    <phoneticPr fontId="3"/>
  </si>
  <si>
    <t>おかず</t>
    <phoneticPr fontId="3"/>
  </si>
  <si>
    <t>赤色の食品</t>
    <rPh sb="0" eb="2">
      <t>アカイロ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</si>
  <si>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</si>
  <si>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黄色の食品</t>
    <rPh sb="0" eb="2">
      <t>キイロ</t>
    </rPh>
    <rPh sb="3" eb="5">
      <t>ショクヒン</t>
    </rPh>
    <phoneticPr fontId="3"/>
  </si>
  <si>
    <t>脂質</t>
    <rPh sb="0" eb="1">
      <t>アブラ</t>
    </rPh>
    <rPh sb="1" eb="2">
      <t>シツ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</si>
  <si>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</si>
  <si>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月</t>
    <rPh sb="0" eb="1">
      <t>ゲツ</t>
    </rPh>
    <phoneticPr fontId="3"/>
  </si>
  <si>
    <t>Kcal</t>
    <phoneticPr fontId="3"/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</si>
  <si>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</si>
  <si>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ｇ</t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</si>
  <si>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</si>
  <si>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</si>
  <si>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</si>
  <si>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牛乳</t>
  </si>
  <si>
    <t>鶏肉</t>
  </si>
  <si>
    <t>にんじん</t>
  </si>
  <si>
    <t>菜の花</t>
  </si>
  <si>
    <t>えのきたけ</t>
  </si>
  <si>
    <t>桜すし飯</t>
  </si>
  <si>
    <t>サラダ油</t>
  </si>
  <si>
    <t>うすあげ</t>
  </si>
  <si>
    <t>ふかし</t>
  </si>
  <si>
    <t>干ししいたけ</t>
  </si>
  <si>
    <t>たまねぎ</t>
  </si>
  <si>
    <t>こまつな</t>
  </si>
  <si>
    <t>三温糖</t>
  </si>
  <si>
    <t>三色だんご</t>
  </si>
  <si>
    <t>かまぼこ</t>
  </si>
  <si>
    <t>絹ごし豆腐</t>
  </si>
  <si>
    <t>たけのこ</t>
  </si>
  <si>
    <t>しょうが</t>
  </si>
  <si>
    <t>片栗粉</t>
  </si>
  <si>
    <t>鶏卵</t>
  </si>
  <si>
    <t>れんこん</t>
  </si>
  <si>
    <t>さやいんげん</t>
  </si>
  <si>
    <t>食用大豆油</t>
  </si>
  <si>
    <t>金</t>
    <rPh sb="0" eb="1">
      <t>キン</t>
    </rPh>
    <phoneticPr fontId="3"/>
  </si>
  <si>
    <t>ロースハム</t>
  </si>
  <si>
    <t>白飯</t>
  </si>
  <si>
    <t>マヨネーズ</t>
  </si>
  <si>
    <t>パン粉</t>
  </si>
  <si>
    <t>やきふ</t>
  </si>
  <si>
    <t>牛肉</t>
  </si>
  <si>
    <t>みそ</t>
  </si>
  <si>
    <t>きゅうり</t>
  </si>
  <si>
    <t>大豆ペースト</t>
  </si>
  <si>
    <t>だいこん</t>
  </si>
  <si>
    <t>じゃがいも</t>
  </si>
  <si>
    <t>にんにく</t>
  </si>
  <si>
    <t>コッペパン</t>
  </si>
  <si>
    <t>白いんげん豆</t>
  </si>
  <si>
    <t>ウインナー</t>
  </si>
  <si>
    <t>しめじ</t>
  </si>
  <si>
    <t>米粉</t>
  </si>
  <si>
    <t>あさりむき身</t>
  </si>
  <si>
    <t>パセリ</t>
  </si>
  <si>
    <t>バター</t>
  </si>
  <si>
    <t>キャベツ</t>
  </si>
  <si>
    <t>しらす干し</t>
  </si>
  <si>
    <t>ヨーグルト</t>
  </si>
  <si>
    <t>ねぎ</t>
  </si>
  <si>
    <t>鮭</t>
  </si>
  <si>
    <t>しお昆布</t>
  </si>
  <si>
    <t>ごま油</t>
  </si>
  <si>
    <t>豆腐</t>
  </si>
  <si>
    <t>切り干し大根</t>
  </si>
  <si>
    <t>黄ピーマン</t>
  </si>
  <si>
    <t>ブロッコリー</t>
  </si>
  <si>
    <t>ベーコン</t>
  </si>
  <si>
    <t>あつあげ</t>
  </si>
  <si>
    <t>オリーブ油</t>
  </si>
  <si>
    <t>大豆たんぱく</t>
  </si>
  <si>
    <t>シュウマイ</t>
  </si>
  <si>
    <t>木綿豆腐</t>
  </si>
  <si>
    <t>もやし</t>
  </si>
  <si>
    <t>ごま</t>
  </si>
  <si>
    <t>糸かまぼこ</t>
  </si>
  <si>
    <t>豚肉</t>
  </si>
  <si>
    <t>チャーハンライス</t>
  </si>
  <si>
    <t>生クリーム</t>
  </si>
  <si>
    <t>チーズ</t>
  </si>
  <si>
    <t>トマト水煮</t>
  </si>
  <si>
    <t>マッシュルーム</t>
  </si>
  <si>
    <t>青ピーマン</t>
  </si>
  <si>
    <t>小麦粉</t>
  </si>
  <si>
    <t>コーン</t>
  </si>
  <si>
    <t>緑豆春雨</t>
  </si>
  <si>
    <t>セノビーゼリー</t>
  </si>
  <si>
    <t>チンゲンサイ</t>
  </si>
  <si>
    <t>ゆかり粉</t>
  </si>
  <si>
    <t>こんにゃく</t>
  </si>
  <si>
    <t>さば</t>
  </si>
  <si>
    <t>ごぼう</t>
  </si>
  <si>
    <t>バナナ</t>
  </si>
  <si>
    <t>むぎ飯</t>
  </si>
  <si>
    <t>みかん缶</t>
  </si>
  <si>
    <t>カレールウ</t>
  </si>
  <si>
    <t>黄桃缶</t>
  </si>
  <si>
    <t>カクテルゼリー</t>
  </si>
  <si>
    <t>パイン缶</t>
  </si>
  <si>
    <t>まぐろフレーク</t>
  </si>
  <si>
    <t>のり</t>
  </si>
  <si>
    <t>生姜</t>
  </si>
  <si>
    <t>四方はべん</t>
  </si>
  <si>
    <t>青のり粉</t>
  </si>
  <si>
    <t>焼きかまぼこ</t>
  </si>
  <si>
    <t>うどん</t>
  </si>
  <si>
    <t>ひじき</t>
  </si>
  <si>
    <t>えだまめ</t>
  </si>
  <si>
    <t>わかめ</t>
  </si>
  <si>
    <t>りんご</t>
  </si>
  <si>
    <t>食パン</t>
  </si>
  <si>
    <t>マカロニ</t>
  </si>
  <si>
    <t>ジャム</t>
  </si>
  <si>
    <t>ハタハタ</t>
  </si>
  <si>
    <t>さくら麦飯</t>
  </si>
  <si>
    <t>ぜんまい</t>
  </si>
  <si>
    <t>フルーツ杏仁</t>
  </si>
  <si>
    <t>ワンタン</t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</si>
  <si>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</si>
  <si>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</si>
  <si>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</si>
  <si>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</si>
  <si>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こまつな</t>
    <phoneticPr fontId="3"/>
  </si>
  <si>
    <t>おはなみちらし</t>
  </si>
  <si>
    <t>とりにくとやさいのてりあえ</t>
  </si>
  <si>
    <t>とうふとふかしのすましじる</t>
  </si>
  <si>
    <t>はなみだんご</t>
  </si>
  <si>
    <t xml:space="preserve"> </t>
  </si>
  <si>
    <t>てづくりハンバーグ</t>
  </si>
  <si>
    <t>ポテトサラダ</t>
  </si>
  <si>
    <t>ふとあげのみそしる</t>
  </si>
  <si>
    <t>ウインナーのケチャップからめ</t>
  </si>
  <si>
    <t>カレーソテー</t>
  </si>
  <si>
    <t>クラムチャウダー</t>
  </si>
  <si>
    <t>さけのみそマヨネーズやき</t>
  </si>
  <si>
    <t>とうふとじゃこのサラダ</t>
  </si>
  <si>
    <t>きりぼしだいこんのみそしる</t>
  </si>
  <si>
    <t>とりにくのからあげ</t>
  </si>
  <si>
    <t>カラフルサラダ</t>
  </si>
  <si>
    <t>こまつなとあつあげのみそしる</t>
  </si>
  <si>
    <t>しゅうまい</t>
  </si>
  <si>
    <t>もやしのナムル</t>
  </si>
  <si>
    <t>マーボどうふ</t>
  </si>
  <si>
    <t>とうふのラザニア</t>
  </si>
  <si>
    <t>やさいスープ</t>
  </si>
  <si>
    <t>ピリからチキン</t>
  </si>
  <si>
    <t>バンサンスー</t>
  </si>
  <si>
    <t>ちゅうかふうコーンスープ</t>
  </si>
  <si>
    <t>ゼリー</t>
  </si>
  <si>
    <t>さばのみそに</t>
  </si>
  <si>
    <t>ゆかりあえ</t>
  </si>
  <si>
    <t>とんじる</t>
  </si>
  <si>
    <t>カレーライス</t>
  </si>
  <si>
    <t>フルーツヨーグルト</t>
  </si>
  <si>
    <t>よかたはべんのいそべあげ</t>
  </si>
  <si>
    <t>ひじきのツナいため</t>
  </si>
  <si>
    <t>かやくうどん</t>
  </si>
  <si>
    <t>あじつけのり</t>
  </si>
  <si>
    <t>ぶたにくのバーベキューソース</t>
  </si>
  <si>
    <t>はりはりあえ</t>
  </si>
  <si>
    <t>とうふとわかめのみそしる</t>
  </si>
  <si>
    <t>とりにくのあかワインソース</t>
  </si>
  <si>
    <t>マカロニサラダ</t>
  </si>
  <si>
    <t>とうふとたまごのスープ</t>
  </si>
  <si>
    <t>いちごジャム</t>
  </si>
  <si>
    <t>はたはたのごまフリッター</t>
  </si>
  <si>
    <t>ベーコンサラダ</t>
  </si>
  <si>
    <t>ポークビーンズ</t>
  </si>
  <si>
    <t>ぶたにくとやさいのあげからめ</t>
  </si>
  <si>
    <t>けんちんじる</t>
  </si>
  <si>
    <t>ビビンバ</t>
  </si>
  <si>
    <t>ワンタンスープ</t>
  </si>
  <si>
    <t>フルーツあんにん</t>
  </si>
  <si>
    <t>さくらすしごはん</t>
  </si>
  <si>
    <t>ごはん</t>
  </si>
  <si>
    <t>ドックパン</t>
  </si>
  <si>
    <t>ウｨンナーピラフ</t>
  </si>
  <si>
    <t>むぎごはん</t>
  </si>
  <si>
    <t>しょくパン</t>
  </si>
  <si>
    <t>たけのこごはん</t>
  </si>
  <si>
    <t>1年生開始</t>
  </si>
  <si>
    <t>２～６年生開始</t>
    <phoneticPr fontId="3"/>
  </si>
  <si>
    <t>野々市</t>
    <rPh sb="0" eb="3">
      <t>ノノイチ</t>
    </rPh>
    <phoneticPr fontId="3"/>
  </si>
  <si>
    <t>菅原</t>
    <rPh sb="0" eb="2">
      <t>スガハラ</t>
    </rPh>
    <phoneticPr fontId="3"/>
  </si>
  <si>
    <t>館野・御園</t>
    <rPh sb="0" eb="1">
      <t>タチ</t>
    </rPh>
    <rPh sb="1" eb="2">
      <t>ノ</t>
    </rPh>
    <rPh sb="3" eb="5">
      <t>ミソノ</t>
    </rPh>
    <phoneticPr fontId="3"/>
  </si>
  <si>
    <t>富陽</t>
    <rPh sb="0" eb="1">
      <t>フ</t>
    </rPh>
    <rPh sb="1" eb="2">
      <t>ヨウ</t>
    </rPh>
    <phoneticPr fontId="3"/>
  </si>
  <si>
    <t>●大豆</t>
  </si>
  <si>
    <t>●大豆</t>
    <phoneticPr fontId="3"/>
  </si>
  <si>
    <t>パプリカパウダー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</si>
</sst>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5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72"/>
      <color theme="1"/>
      <name val="HGPｺﾞｼｯｸM"/>
      <family val="3"/>
      <charset val="128"/>
    </font>
    <font>
      <sz val="48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locked="0"/>
    </xf>
    <xf numFmtId="0" fontId="10" fillId="0" borderId="2" xfId="0" applyFont="1" applyFill="1" applyBorder="1" applyAlignment="1" applyProtection="1">
      <alignment vertical="center" shrinkToFit="1"/>
      <protection locked="0"/>
    </xf>
    <xf numFmtId="0" fontId="10" fillId="0" borderId="3" xfId="0" applyFont="1" applyFill="1" applyBorder="1" applyAlignment="1" applyProtection="1">
      <alignment vertical="center" shrinkToFit="1"/>
      <protection locked="0"/>
    </xf>
    <xf numFmtId="0" fontId="10" fillId="0" borderId="4" xfId="0" applyFont="1" applyFill="1" applyBorder="1" applyAlignment="1" applyProtection="1">
      <alignment vertical="center" shrinkToFit="1"/>
      <protection locked="0"/>
    </xf>
    <xf numFmtId="38" fontId="7" fillId="0" borderId="16" xfId="1" applyFont="1" applyFill="1" applyBorder="1" applyAlignment="1" applyProtection="1">
      <alignment horizontal="center" vertical="center" shrinkToFit="1"/>
      <protection hidden="1"/>
    </xf>
    <xf numFmtId="38" fontId="7" fillId="0" borderId="17" xfId="1" applyFont="1" applyFill="1" applyBorder="1" applyAlignment="1" applyProtection="1">
      <alignment horizontal="left" vertical="center" shrinkToFit="1"/>
      <protection hidden="1"/>
    </xf>
    <xf numFmtId="0" fontId="10" fillId="0" borderId="10" xfId="0" applyFont="1" applyFill="1" applyBorder="1" applyAlignment="1" applyProtection="1">
      <alignment vertical="center" shrinkToFit="1"/>
      <protection locked="0"/>
    </xf>
    <xf numFmtId="0" fontId="10" fillId="0" borderId="0" xfId="0" applyFont="1" applyFill="1" applyBorder="1" applyAlignment="1" applyProtection="1">
      <alignment vertical="center" shrinkToFit="1"/>
      <protection locked="0"/>
    </xf>
    <xf numFmtId="0" fontId="10" fillId="0" borderId="11" xfId="0" applyFont="1" applyFill="1" applyBorder="1" applyAlignment="1" applyProtection="1">
      <alignment vertical="center" shrinkToFit="1"/>
      <protection locked="0"/>
    </xf>
    <xf numFmtId="176" fontId="7" fillId="0" borderId="17" xfId="1" applyNumberFormat="1" applyFont="1" applyFill="1" applyBorder="1" applyAlignment="1" applyProtection="1">
      <alignment horizontal="left" vertical="center" shrinkToFit="1"/>
      <protection hidden="1"/>
    </xf>
    <xf numFmtId="0" fontId="10" fillId="0" borderId="11" xfId="0" applyFont="1" applyBorder="1" applyAlignment="1" applyProtection="1">
      <alignment vertical="center" shrinkToFit="1"/>
      <protection locked="0"/>
    </xf>
    <xf numFmtId="0" fontId="10" fillId="0" borderId="0" xfId="0" applyFont="1" applyBorder="1" applyAlignment="1" applyProtection="1">
      <alignment vertical="center" shrinkToFit="1"/>
      <protection locked="0"/>
    </xf>
    <xf numFmtId="0" fontId="6" fillId="0" borderId="15" xfId="0" applyFont="1" applyFill="1" applyBorder="1" applyAlignment="1" applyProtection="1">
      <alignment horizontal="left" vertical="center" shrinkToFit="1"/>
      <protection hidden="1"/>
    </xf>
    <xf numFmtId="0" fontId="6" fillId="0" borderId="13" xfId="0" applyFont="1" applyFill="1" applyBorder="1" applyAlignment="1" applyProtection="1">
      <alignment horizontal="left" vertical="center" shrinkToFit="1"/>
      <protection hidden="1"/>
    </xf>
    <xf numFmtId="0" fontId="6" fillId="0" borderId="14" xfId="0" applyFont="1" applyFill="1" applyBorder="1" applyAlignment="1" applyProtection="1">
      <alignment horizontal="left" vertical="center" shrinkToFit="1"/>
      <protection hidden="1"/>
    </xf>
    <xf numFmtId="0" fontId="10" fillId="0" borderId="13" xfId="0" applyFont="1" applyFill="1" applyBorder="1" applyAlignment="1" applyProtection="1">
      <alignment vertical="center" shrinkToFit="1"/>
      <protection locked="0"/>
    </xf>
    <xf numFmtId="0" fontId="10" fillId="0" borderId="15" xfId="0" applyFont="1" applyFill="1" applyBorder="1" applyAlignment="1" applyProtection="1">
      <alignment vertical="center" shrinkToFit="1"/>
      <protection locked="0"/>
    </xf>
    <xf numFmtId="0" fontId="10" fillId="0" borderId="15" xfId="0" applyFont="1" applyBorder="1" applyAlignment="1" applyProtection="1">
      <alignment vertical="center" shrinkToFit="1"/>
      <protection locked="0"/>
    </xf>
    <xf numFmtId="0" fontId="10" fillId="0" borderId="14" xfId="0" applyFont="1" applyFill="1" applyBorder="1" applyAlignment="1" applyProtection="1">
      <alignment vertical="center" shrinkToFit="1"/>
      <protection locked="0"/>
    </xf>
    <xf numFmtId="0" fontId="10" fillId="0" borderId="14" xfId="0" applyFont="1" applyBorder="1" applyAlignment="1" applyProtection="1">
      <alignment vertical="center" shrinkToFit="1"/>
      <protection locked="0"/>
    </xf>
    <xf numFmtId="0" fontId="10" fillId="0" borderId="4" xfId="0" applyFont="1" applyBorder="1" applyAlignment="1" applyProtection="1">
      <alignment vertical="center" shrinkToFit="1"/>
      <protection locked="0"/>
    </xf>
    <xf numFmtId="0" fontId="10" fillId="0" borderId="10" xfId="0" applyFont="1" applyBorder="1" applyAlignment="1" applyProtection="1">
      <alignment vertical="center" shrinkToFit="1"/>
      <protection locked="0"/>
    </xf>
    <xf numFmtId="0" fontId="10" fillId="0" borderId="13" xfId="0" applyFont="1" applyBorder="1" applyAlignment="1" applyProtection="1">
      <alignment vertical="center" shrinkToFit="1"/>
      <protection locked="0"/>
    </xf>
    <xf numFmtId="0" fontId="10" fillId="0" borderId="2" xfId="0" applyFont="1" applyBorder="1" applyAlignment="1" applyProtection="1">
      <alignment vertical="center" shrinkToFit="1"/>
      <protection locked="0"/>
    </xf>
    <xf numFmtId="0" fontId="10" fillId="0" borderId="3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textRotation="255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11" fillId="0" borderId="0" xfId="0" applyFo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 textRotation="255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right" vertical="center" shrinkToFit="1"/>
      <protection hidden="1"/>
    </xf>
    <xf numFmtId="0" fontId="14" fillId="0" borderId="0" xfId="0" applyFont="1" applyProtection="1">
      <alignment vertical="center"/>
      <protection hidden="1"/>
    </xf>
    <xf numFmtId="0" fontId="15" fillId="0" borderId="0" xfId="0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right" vertical="center"/>
      <protection hidden="1"/>
    </xf>
    <xf numFmtId="0" fontId="18" fillId="0" borderId="0" xfId="0" applyFont="1" applyProtection="1">
      <alignment vertical="center"/>
      <protection hidden="1"/>
    </xf>
    <xf numFmtId="0" fontId="21" fillId="0" borderId="3" xfId="0" applyFont="1" applyFill="1" applyBorder="1" applyAlignment="1" applyProtection="1">
      <alignment vertical="center" shrinkToFit="1"/>
      <protection locked="0"/>
    </xf>
    <xf numFmtId="0" fontId="21" fillId="0" borderId="3" xfId="0" applyFont="1" applyBorder="1" applyAlignment="1" applyProtection="1">
      <alignment vertical="center" shrinkToFit="1"/>
      <protection locked="0"/>
    </xf>
    <xf numFmtId="38" fontId="18" fillId="0" borderId="3" xfId="1" applyFont="1" applyFill="1" applyBorder="1" applyAlignment="1" applyProtection="1">
      <alignment horizontal="center" vertical="center" shrinkToFit="1"/>
      <protection hidden="1"/>
    </xf>
    <xf numFmtId="38" fontId="18" fillId="0" borderId="4" xfId="1" applyFont="1" applyFill="1" applyBorder="1" applyAlignment="1" applyProtection="1">
      <alignment horizontal="left" vertical="center" shrinkToFit="1"/>
      <protection hidden="1"/>
    </xf>
    <xf numFmtId="0" fontId="21" fillId="0" borderId="0" xfId="0" applyFont="1" applyFill="1" applyBorder="1" applyAlignment="1" applyProtection="1">
      <alignment vertical="center" shrinkToFit="1"/>
      <protection locked="0"/>
    </xf>
    <xf numFmtId="0" fontId="21" fillId="0" borderId="0" xfId="0" applyFont="1" applyBorder="1" applyAlignment="1" applyProtection="1">
      <alignment vertical="center" shrinkToFit="1"/>
      <protection locked="0"/>
    </xf>
    <xf numFmtId="38" fontId="18" fillId="0" borderId="0" xfId="1" applyFont="1" applyFill="1" applyBorder="1" applyAlignment="1" applyProtection="1">
      <alignment horizontal="center" vertical="center" shrinkToFit="1"/>
      <protection hidden="1"/>
    </xf>
    <xf numFmtId="176" fontId="18" fillId="0" borderId="11" xfId="1" applyNumberFormat="1" applyFont="1" applyFill="1" applyBorder="1" applyAlignment="1" applyProtection="1">
      <alignment horizontal="left" vertical="center" shrinkToFit="1"/>
      <protection hidden="1"/>
    </xf>
    <xf numFmtId="0" fontId="17" fillId="0" borderId="15" xfId="0" applyFont="1" applyFill="1" applyBorder="1" applyAlignment="1" applyProtection="1">
      <alignment horizontal="left" vertical="center" shrinkToFit="1"/>
      <protection hidden="1"/>
    </xf>
    <xf numFmtId="0" fontId="21" fillId="0" borderId="15" xfId="0" applyFont="1" applyFill="1" applyBorder="1" applyAlignment="1" applyProtection="1">
      <alignment vertical="center" shrinkToFit="1"/>
      <protection locked="0"/>
    </xf>
    <xf numFmtId="0" fontId="21" fillId="0" borderId="15" xfId="0" applyFont="1" applyBorder="1" applyAlignment="1" applyProtection="1">
      <alignment vertical="center" shrinkToFit="1"/>
      <protection locked="0"/>
    </xf>
    <xf numFmtId="0" fontId="21" fillId="0" borderId="10" xfId="0" applyFont="1" applyFill="1" applyBorder="1" applyAlignment="1" applyProtection="1">
      <alignment vertical="center" shrinkToFit="1"/>
      <protection locked="0"/>
    </xf>
    <xf numFmtId="0" fontId="21" fillId="0" borderId="11" xfId="0" applyFont="1" applyBorder="1" applyAlignment="1" applyProtection="1">
      <alignment vertical="center" shrinkToFit="1"/>
      <protection locked="0"/>
    </xf>
    <xf numFmtId="0" fontId="21" fillId="0" borderId="11" xfId="0" applyFont="1" applyFill="1" applyBorder="1" applyAlignment="1" applyProtection="1">
      <alignment vertical="center" shrinkToFit="1"/>
      <protection locked="0"/>
    </xf>
    <xf numFmtId="0" fontId="21" fillId="0" borderId="11" xfId="0" applyFont="1" applyFill="1" applyBorder="1" applyAlignment="1" applyProtection="1">
      <alignment horizontal="left" vertical="center" shrinkToFit="1"/>
      <protection locked="0"/>
    </xf>
    <xf numFmtId="38" fontId="18" fillId="0" borderId="16" xfId="1" applyFont="1" applyFill="1" applyBorder="1" applyAlignment="1" applyProtection="1">
      <alignment horizontal="center" vertical="center" shrinkToFit="1"/>
      <protection hidden="1"/>
    </xf>
    <xf numFmtId="38" fontId="18" fillId="0" borderId="17" xfId="1" applyFont="1" applyFill="1" applyBorder="1" applyAlignment="1" applyProtection="1">
      <alignment horizontal="left" vertical="center" shrinkToFit="1"/>
      <protection hidden="1"/>
    </xf>
    <xf numFmtId="176" fontId="18" fillId="0" borderId="17" xfId="1" applyNumberFormat="1" applyFont="1" applyFill="1" applyBorder="1" applyAlignment="1" applyProtection="1">
      <alignment horizontal="left" vertical="center" shrinkToFit="1"/>
      <protection hidden="1"/>
    </xf>
    <xf numFmtId="0" fontId="17" fillId="0" borderId="13" xfId="0" applyFont="1" applyFill="1" applyBorder="1" applyAlignment="1" applyProtection="1">
      <alignment horizontal="left" vertical="center" shrinkToFit="1"/>
      <protection hidden="1"/>
    </xf>
    <xf numFmtId="0" fontId="17" fillId="0" borderId="14" xfId="0" applyFont="1" applyFill="1" applyBorder="1" applyAlignment="1" applyProtection="1">
      <alignment horizontal="left" vertical="center" shrinkToFit="1"/>
      <protection hidden="1"/>
    </xf>
    <xf numFmtId="0" fontId="21" fillId="0" borderId="2" xfId="0" applyFont="1" applyFill="1" applyBorder="1" applyAlignment="1" applyProtection="1">
      <alignment vertical="center" shrinkToFit="1"/>
      <protection locked="0"/>
    </xf>
    <xf numFmtId="0" fontId="21" fillId="0" borderId="4" xfId="0" applyFont="1" applyBorder="1" applyAlignment="1" applyProtection="1">
      <alignment vertical="center" shrinkToFit="1"/>
      <protection locked="0"/>
    </xf>
    <xf numFmtId="0" fontId="21" fillId="0" borderId="4" xfId="0" applyFont="1" applyFill="1" applyBorder="1" applyAlignment="1" applyProtection="1">
      <alignment vertical="center" shrinkToFit="1"/>
      <protection locked="0"/>
    </xf>
    <xf numFmtId="0" fontId="21" fillId="0" borderId="13" xfId="0" applyFont="1" applyFill="1" applyBorder="1" applyAlignment="1" applyProtection="1">
      <alignment vertical="center" shrinkToFit="1"/>
      <protection locked="0"/>
    </xf>
    <xf numFmtId="0" fontId="21" fillId="0" borderId="14" xfId="0" applyFont="1" applyBorder="1" applyAlignment="1" applyProtection="1">
      <alignment vertical="center" shrinkToFit="1"/>
      <protection locked="0"/>
    </xf>
    <xf numFmtId="0" fontId="21" fillId="0" borderId="14" xfId="0" applyFont="1" applyFill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 textRotation="255"/>
      <protection locked="0"/>
    </xf>
    <xf numFmtId="0" fontId="11" fillId="0" borderId="0" xfId="0" applyFont="1" applyAlignment="1" applyProtection="1">
      <alignment vertical="center" textRotation="255"/>
      <protection hidden="1"/>
    </xf>
    <xf numFmtId="38" fontId="7" fillId="0" borderId="16" xfId="1" applyFont="1" applyFill="1" applyBorder="1" applyAlignment="1" applyProtection="1">
      <alignment horizontal="center" vertical="center" shrinkToFit="1"/>
      <protection hidden="1"/>
    </xf>
    <xf numFmtId="38" fontId="18" fillId="0" borderId="16" xfId="1" applyFont="1" applyFill="1" applyBorder="1" applyAlignment="1" applyProtection="1">
      <alignment horizontal="center" vertical="center" shrinkToFit="1"/>
      <protection hidden="1"/>
    </xf>
    <xf numFmtId="0" fontId="22" fillId="0" borderId="0" xfId="0" applyFont="1" applyProtection="1">
      <alignment vertical="center"/>
      <protection hidden="1"/>
    </xf>
    <xf numFmtId="0" fontId="23" fillId="0" borderId="0" xfId="0" applyFont="1" applyProtection="1">
      <alignment vertical="center"/>
      <protection hidden="1"/>
    </xf>
    <xf numFmtId="0" fontId="18" fillId="0" borderId="1" xfId="0" applyFont="1" applyBorder="1" applyAlignment="1" applyProtection="1">
      <alignment horizontal="center" vertical="center" shrinkToFit="1"/>
      <protection hidden="1"/>
    </xf>
    <xf numFmtId="0" fontId="18" fillId="0" borderId="6" xfId="0" applyFont="1" applyBorder="1" applyAlignment="1" applyProtection="1">
      <alignment horizontal="center" vertical="center" shrinkToFit="1"/>
      <protection hidden="1"/>
    </xf>
    <xf numFmtId="0" fontId="18" fillId="0" borderId="12" xfId="0" applyFont="1" applyBorder="1" applyAlignment="1" applyProtection="1">
      <alignment horizontal="center" vertical="center" shrinkToFit="1"/>
      <protection hidden="1"/>
    </xf>
    <xf numFmtId="0" fontId="15" fillId="0" borderId="2" xfId="0" applyFont="1" applyBorder="1" applyAlignment="1" applyProtection="1">
      <alignment horizontal="center" vertical="center" shrinkToFit="1"/>
      <protection hidden="1"/>
    </xf>
    <xf numFmtId="0" fontId="15" fillId="0" borderId="3" xfId="0" applyFont="1" applyBorder="1" applyAlignment="1" applyProtection="1">
      <alignment horizontal="center" vertical="center" shrinkToFit="1"/>
      <protection hidden="1"/>
    </xf>
    <xf numFmtId="0" fontId="15" fillId="0" borderId="4" xfId="0" applyFont="1" applyBorder="1" applyAlignment="1" applyProtection="1">
      <alignment horizontal="center" vertical="center" shrinkToFit="1"/>
      <protection hidden="1"/>
    </xf>
    <xf numFmtId="0" fontId="15" fillId="0" borderId="7" xfId="0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 applyAlignment="1" applyProtection="1">
      <alignment horizontal="center" vertical="center" shrinkToFit="1"/>
      <protection hidden="1"/>
    </xf>
    <xf numFmtId="0" fontId="15" fillId="0" borderId="9" xfId="0" applyFont="1" applyBorder="1" applyAlignment="1" applyProtection="1">
      <alignment horizontal="center" vertical="center" shrinkToFit="1"/>
      <protection hidden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5" xfId="0" applyFont="1" applyBorder="1" applyAlignment="1" applyProtection="1">
      <alignment horizontal="center" vertical="center" shrinkToFit="1"/>
      <protection hidden="1"/>
    </xf>
    <xf numFmtId="0" fontId="17" fillId="0" borderId="6" xfId="0" applyFont="1" applyBorder="1" applyAlignment="1" applyProtection="1">
      <alignment horizontal="center" vertical="center" shrinkToFit="1"/>
      <protection hidden="1"/>
    </xf>
    <xf numFmtId="0" fontId="17" fillId="0" borderId="12" xfId="0" applyFont="1" applyBorder="1" applyAlignment="1" applyProtection="1">
      <alignment horizontal="center" vertical="center" shrinkToFit="1"/>
      <protection hidden="1"/>
    </xf>
    <xf numFmtId="0" fontId="15" fillId="0" borderId="6" xfId="0" applyFont="1" applyBorder="1" applyAlignment="1" applyProtection="1">
      <alignment horizontal="center" vertical="center" textRotation="255" shrinkToFit="1"/>
      <protection hidden="1"/>
    </xf>
    <xf numFmtId="0" fontId="15" fillId="0" borderId="12" xfId="0" applyFont="1" applyBorder="1" applyAlignment="1" applyProtection="1">
      <alignment horizontal="center" vertical="center" textRotation="255" shrinkToFit="1"/>
      <protection hidden="1"/>
    </xf>
    <xf numFmtId="0" fontId="17" fillId="0" borderId="10" xfId="0" applyFont="1" applyBorder="1" applyAlignment="1" applyProtection="1">
      <alignment horizontal="center" vertical="center" shrinkToFit="1"/>
      <protection hidden="1"/>
    </xf>
    <xf numFmtId="0" fontId="17" fillId="0" borderId="11" xfId="0" applyFont="1" applyBorder="1" applyAlignment="1" applyProtection="1">
      <alignment horizontal="center" vertical="center" shrinkToFit="1"/>
      <protection hidden="1"/>
    </xf>
    <xf numFmtId="0" fontId="17" fillId="0" borderId="13" xfId="0" applyFont="1" applyBorder="1" applyAlignment="1" applyProtection="1">
      <alignment horizontal="center" vertical="center" shrinkToFit="1"/>
      <protection hidden="1"/>
    </xf>
    <xf numFmtId="0" fontId="17" fillId="0" borderId="14" xfId="0" applyFont="1" applyBorder="1" applyAlignment="1" applyProtection="1">
      <alignment horizontal="center" vertical="center" shrinkToFit="1"/>
      <protection hidden="1"/>
    </xf>
    <xf numFmtId="0" fontId="15" fillId="0" borderId="10" xfId="0" applyFont="1" applyBorder="1" applyAlignment="1" applyProtection="1">
      <alignment horizontal="center" vertical="center" wrapText="1" shrinkToFit="1"/>
      <protection hidden="1"/>
    </xf>
    <xf numFmtId="0" fontId="15" fillId="0" borderId="0" xfId="0" applyFont="1" applyBorder="1" applyAlignment="1" applyProtection="1">
      <alignment horizontal="center" vertical="center" wrapText="1" shrinkToFit="1"/>
      <protection hidden="1"/>
    </xf>
    <xf numFmtId="0" fontId="15" fillId="0" borderId="11" xfId="0" applyFont="1" applyBorder="1" applyAlignment="1" applyProtection="1">
      <alignment horizontal="center" vertical="center" wrapText="1" shrinkToFit="1"/>
      <protection hidden="1"/>
    </xf>
    <xf numFmtId="0" fontId="15" fillId="0" borderId="13" xfId="0" applyFont="1" applyBorder="1" applyAlignment="1" applyProtection="1">
      <alignment horizontal="center" vertical="center" wrapText="1" shrinkToFit="1"/>
      <protection hidden="1"/>
    </xf>
    <xf numFmtId="0" fontId="15" fillId="0" borderId="15" xfId="0" applyFont="1" applyBorder="1" applyAlignment="1" applyProtection="1">
      <alignment horizontal="center" vertical="center" wrapText="1" shrinkToFit="1"/>
      <protection hidden="1"/>
    </xf>
    <xf numFmtId="0" fontId="15" fillId="0" borderId="14" xfId="0" applyFont="1" applyBorder="1" applyAlignment="1" applyProtection="1">
      <alignment horizontal="center" vertical="center" wrapText="1" shrinkToFit="1"/>
      <protection hidden="1"/>
    </xf>
    <xf numFmtId="0" fontId="15" fillId="0" borderId="10" xfId="0" applyFont="1" applyBorder="1" applyAlignment="1" applyProtection="1">
      <alignment horizontal="center" vertical="center" wrapText="1"/>
      <protection hidden="1"/>
    </xf>
    <xf numFmtId="0" fontId="15" fillId="0" borderId="0" xfId="0" applyFont="1" applyBorder="1" applyAlignment="1" applyProtection="1">
      <alignment horizontal="center" vertical="center" wrapText="1"/>
      <protection hidden="1"/>
    </xf>
    <xf numFmtId="0" fontId="15" fillId="0" borderId="11" xfId="0" applyFont="1" applyBorder="1" applyAlignment="1" applyProtection="1">
      <alignment horizontal="center" vertical="center" wrapText="1"/>
      <protection hidden="1"/>
    </xf>
    <xf numFmtId="0" fontId="15" fillId="0" borderId="13" xfId="0" applyFont="1" applyBorder="1" applyAlignment="1" applyProtection="1">
      <alignment horizontal="center" vertical="center" wrapText="1"/>
      <protection hidden="1"/>
    </xf>
    <xf numFmtId="0" fontId="15" fillId="0" borderId="15" xfId="0" applyFont="1" applyBorder="1" applyAlignment="1" applyProtection="1">
      <alignment horizontal="center" vertical="center" wrapText="1"/>
      <protection hidden="1"/>
    </xf>
    <xf numFmtId="0" fontId="15" fillId="0" borderId="14" xfId="0" applyFont="1" applyBorder="1" applyAlignment="1" applyProtection="1">
      <alignment horizontal="center" vertical="center" wrapText="1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15" fillId="0" borderId="11" xfId="0" applyFont="1" applyBorder="1" applyAlignment="1" applyProtection="1">
      <alignment horizontal="center" vertical="center"/>
      <protection hidden="1"/>
    </xf>
    <xf numFmtId="0" fontId="15" fillId="0" borderId="13" xfId="0" applyFont="1" applyBorder="1" applyAlignment="1" applyProtection="1">
      <alignment horizontal="center" vertical="center"/>
      <protection hidden="1"/>
    </xf>
    <xf numFmtId="0" fontId="15" fillId="0" borderId="15" xfId="0" applyFont="1" applyBorder="1" applyAlignment="1" applyProtection="1">
      <alignment horizontal="center"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 shrinkToFit="1"/>
      <protection hidden="1"/>
    </xf>
    <xf numFmtId="0" fontId="9" fillId="0" borderId="6" xfId="0" applyFont="1" applyFill="1" applyBorder="1" applyAlignment="1" applyProtection="1">
      <alignment horizontal="center" vertical="center" shrinkToFit="1"/>
      <protection hidden="1"/>
    </xf>
    <xf numFmtId="0" fontId="9" fillId="0" borderId="12" xfId="0" applyFont="1" applyFill="1" applyBorder="1" applyAlignment="1" applyProtection="1">
      <alignment horizontal="center" vertical="center" shrinkToFit="1"/>
      <protection hidden="1"/>
    </xf>
    <xf numFmtId="0" fontId="4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6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12" xfId="0" applyFont="1" applyFill="1" applyBorder="1" applyAlignment="1" applyProtection="1">
      <alignment horizontal="center" vertical="center" textRotation="255" shrinkToFit="1"/>
      <protection hidden="1"/>
    </xf>
    <xf numFmtId="0" fontId="6" fillId="0" borderId="2" xfId="0" applyFont="1" applyFill="1" applyBorder="1" applyAlignment="1" applyProtection="1">
      <alignment horizontal="left" vertical="center" shrinkToFit="1"/>
      <protection hidden="1"/>
    </xf>
    <xf numFmtId="0" fontId="6" fillId="0" borderId="4" xfId="0" applyFont="1" applyFill="1" applyBorder="1" applyAlignment="1" applyProtection="1">
      <alignment horizontal="left" vertical="center" shrinkToFi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6" fillId="0" borderId="10" xfId="0" applyFont="1" applyFill="1" applyBorder="1" applyAlignment="1" applyProtection="1">
      <alignment horizontal="left" vertical="center" shrinkToFit="1"/>
      <protection hidden="1"/>
    </xf>
    <xf numFmtId="0" fontId="6" fillId="0" borderId="11" xfId="0" applyFont="1" applyFill="1" applyBorder="1" applyAlignment="1" applyProtection="1">
      <alignment horizontal="left" vertical="center" shrinkToFit="1"/>
      <protection hidden="1"/>
    </xf>
    <xf numFmtId="38" fontId="7" fillId="0" borderId="16" xfId="1" applyFont="1" applyFill="1" applyBorder="1" applyAlignment="1" applyProtection="1">
      <alignment horizontal="center" vertical="center" shrinkToFit="1"/>
      <protection hidden="1"/>
    </xf>
    <xf numFmtId="38" fontId="7" fillId="0" borderId="17" xfId="1" applyFont="1" applyFill="1" applyBorder="1" applyAlignment="1" applyProtection="1">
      <alignment horizontal="center" vertical="center" shrinkToFi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20" fillId="0" borderId="2" xfId="0" applyFont="1" applyFill="1" applyBorder="1" applyAlignment="1" applyProtection="1">
      <alignment horizontal="center" vertical="center" shrinkToFit="1"/>
      <protection hidden="1"/>
    </xf>
    <xf numFmtId="0" fontId="20" fillId="0" borderId="10" xfId="0" applyFont="1" applyFill="1" applyBorder="1" applyAlignment="1" applyProtection="1">
      <alignment horizontal="center" vertical="center" shrinkToFit="1"/>
      <protection hidden="1"/>
    </xf>
    <xf numFmtId="0" fontId="20" fillId="0" borderId="13" xfId="0" applyFont="1" applyFill="1" applyBorder="1" applyAlignment="1" applyProtection="1">
      <alignment horizontal="center" vertical="center" shrinkToFit="1"/>
      <protection hidden="1"/>
    </xf>
    <xf numFmtId="0" fontId="12" fillId="0" borderId="3" xfId="0" applyFont="1" applyFill="1" applyBorder="1" applyAlignment="1" applyProtection="1">
      <alignment horizontal="center" vertical="center" textRotation="255" shrinkToFit="1"/>
      <protection hidden="1"/>
    </xf>
    <xf numFmtId="0" fontId="12" fillId="0" borderId="0" xfId="0" applyFont="1" applyFill="1" applyBorder="1" applyAlignment="1" applyProtection="1">
      <alignment horizontal="center" vertical="center" textRotation="255" shrinkToFit="1"/>
      <protection hidden="1"/>
    </xf>
    <xf numFmtId="0" fontId="12" fillId="0" borderId="15" xfId="0" applyFont="1" applyFill="1" applyBorder="1" applyAlignment="1" applyProtection="1">
      <alignment horizontal="center" vertical="center" textRotation="255" shrinkToFit="1"/>
      <protection hidden="1"/>
    </xf>
    <xf numFmtId="0" fontId="17" fillId="0" borderId="3" xfId="0" applyFont="1" applyFill="1" applyBorder="1" applyAlignment="1" applyProtection="1">
      <alignment horizontal="left" vertical="center" shrinkToFit="1"/>
      <protection hidden="1"/>
    </xf>
    <xf numFmtId="0" fontId="17" fillId="0" borderId="0" xfId="0" applyFont="1" applyFill="1" applyBorder="1" applyAlignment="1" applyProtection="1">
      <alignment horizontal="left" vertical="center" shrinkToFit="1"/>
      <protection hidden="1"/>
    </xf>
    <xf numFmtId="38" fontId="18" fillId="0" borderId="15" xfId="1" applyFont="1" applyFill="1" applyBorder="1" applyAlignment="1" applyProtection="1">
      <alignment horizontal="center" vertical="center" shrinkToFit="1"/>
      <protection hidden="1"/>
    </xf>
    <xf numFmtId="38" fontId="18" fillId="0" borderId="14" xfId="1" applyFont="1" applyFill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38" fontId="18" fillId="0" borderId="16" xfId="1" applyFont="1" applyFill="1" applyBorder="1" applyAlignment="1" applyProtection="1">
      <alignment horizontal="center" vertical="center" shrinkToFit="1"/>
      <protection hidden="1"/>
    </xf>
    <xf numFmtId="38" fontId="18" fillId="0" borderId="17" xfId="1" applyFont="1" applyFill="1" applyBorder="1" applyAlignment="1" applyProtection="1">
      <alignment horizontal="center" vertical="center" shrinkToFit="1"/>
      <protection hidden="1"/>
    </xf>
    <xf numFmtId="0" fontId="20" fillId="0" borderId="1" xfId="0" applyFont="1" applyFill="1" applyBorder="1" applyAlignment="1" applyProtection="1">
      <alignment horizontal="center" vertical="center" shrinkToFit="1"/>
      <protection hidden="1"/>
    </xf>
    <xf numFmtId="0" fontId="20" fillId="0" borderId="6" xfId="0" applyFont="1" applyFill="1" applyBorder="1" applyAlignment="1" applyProtection="1">
      <alignment horizontal="center" vertical="center" shrinkToFit="1"/>
      <protection hidden="1"/>
    </xf>
    <xf numFmtId="0" fontId="20" fillId="0" borderId="12" xfId="0" applyFont="1" applyFill="1" applyBorder="1" applyAlignment="1" applyProtection="1">
      <alignment horizontal="center" vertical="center" shrinkToFit="1"/>
      <protection hidden="1"/>
    </xf>
    <xf numFmtId="0" fontId="12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12" fillId="0" borderId="6" xfId="0" applyFont="1" applyFill="1" applyBorder="1" applyAlignment="1" applyProtection="1">
      <alignment horizontal="center" vertical="center" textRotation="255" shrinkToFit="1"/>
      <protection hidden="1"/>
    </xf>
    <xf numFmtId="0" fontId="12" fillId="0" borderId="12" xfId="0" applyFont="1" applyFill="1" applyBorder="1" applyAlignment="1" applyProtection="1">
      <alignment horizontal="center" vertical="center" textRotation="255" shrinkToFit="1"/>
      <protection hidden="1"/>
    </xf>
    <xf numFmtId="0" fontId="17" fillId="0" borderId="2" xfId="0" applyFont="1" applyFill="1" applyBorder="1" applyAlignment="1" applyProtection="1">
      <alignment horizontal="left" vertical="center" shrinkToFit="1"/>
      <protection hidden="1"/>
    </xf>
    <xf numFmtId="0" fontId="17" fillId="0" borderId="4" xfId="0" applyFont="1" applyFill="1" applyBorder="1" applyAlignment="1" applyProtection="1">
      <alignment horizontal="left" vertical="center" shrinkToFit="1"/>
      <protection hidden="1"/>
    </xf>
    <xf numFmtId="0" fontId="17" fillId="0" borderId="10" xfId="0" applyFont="1" applyFill="1" applyBorder="1" applyAlignment="1" applyProtection="1">
      <alignment horizontal="left" vertical="center" shrinkToFit="1"/>
      <protection hidden="1"/>
    </xf>
    <xf numFmtId="0" fontId="17" fillId="0" borderId="11" xfId="0" applyFont="1" applyFill="1" applyBorder="1" applyAlignment="1" applyProtection="1">
      <alignment horizontal="left" vertical="center" shrinkToFit="1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horizontal="center" vertical="center"/>
      <protection hidden="1"/>
    </xf>
    <xf numFmtId="38" fontId="7" fillId="0" borderId="5" xfId="1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jpeg"/><Relationship Id="rId7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5" Type="http://schemas.openxmlformats.org/officeDocument/2006/relationships/image" Target="../media/image7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jpeg"/><Relationship Id="rId7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5" Type="http://schemas.openxmlformats.org/officeDocument/2006/relationships/image" Target="../media/image7.jpe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649609</xdr:colOff>
      <xdr:row>125</xdr:row>
      <xdr:rowOff>114418</xdr:rowOff>
    </xdr:from>
    <xdr:to>
      <xdr:col>15</xdr:col>
      <xdr:colOff>190500</xdr:colOff>
      <xdr:row>129</xdr:row>
      <xdr:rowOff>111125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2859" y="20926425"/>
          <a:ext cx="11601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554359</xdr:colOff>
      <xdr:row>110</xdr:row>
      <xdr:rowOff>114418</xdr:rowOff>
    </xdr:from>
    <xdr:to>
      <xdr:col>16</xdr:col>
      <xdr:colOff>31750</xdr:colOff>
      <xdr:row>114</xdr:row>
      <xdr:rowOff>111125</xdr:rowOff>
    </xdr:to>
    <xdr:pic>
      <xdr:nvPicPr>
        <xdr:cNvPr id="3" name="図 2" descr="3_03_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7234" y="20040718"/>
          <a:ext cx="1163316" cy="796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116</xdr:row>
      <xdr:rowOff>0</xdr:rowOff>
    </xdr:from>
    <xdr:ext cx="9096375" cy="10160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04850" y="20926425"/>
          <a:ext cx="9096375" cy="101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/>
            <a:t>※</a:t>
          </a:r>
          <a:r>
            <a:rPr kumimoji="1" lang="ja-JP" altLang="en-US" sz="1400"/>
            <a:t>　都合により献立の内容を一部変更する場合があります。</a:t>
          </a:r>
        </a:p>
        <a:p>
          <a:r>
            <a:rPr kumimoji="1" lang="en-US" altLang="ja-JP" sz="1400"/>
            <a:t>※</a:t>
          </a:r>
          <a:r>
            <a:rPr kumimoji="1" lang="ja-JP" altLang="en-US" sz="1400"/>
            <a:t>　主な食材料名は、食品の栄養的な働きにより、赤、黄、緑のグループに分けて記載してあります。　</a:t>
          </a:r>
          <a:endParaRPr kumimoji="1" lang="en-US" altLang="ja-JP" sz="1400"/>
        </a:p>
        <a:p>
          <a:r>
            <a:rPr kumimoji="1" lang="ja-JP" altLang="en-US" sz="1400">
              <a:latin typeface="HGP創英角ﾎﾟｯﾌﾟ体" pitchFamily="50" charset="-128"/>
              <a:ea typeface="HGP創英角ﾎﾟｯﾌﾟ体" pitchFamily="50" charset="-128"/>
            </a:rPr>
            <a:t>●は、野々市市の地場産物を使用する予定です。</a:t>
          </a:r>
          <a:endParaRPr kumimoji="1" lang="ja-JP" altLang="en-US" sz="1400"/>
        </a:p>
      </xdr:txBody>
    </xdr:sp>
    <xdr:clientData/>
  </xdr:oneCellAnchor>
  <xdr:oneCellAnchor>
    <xdr:from>
      <xdr:col>7</xdr:col>
      <xdr:colOff>273846</xdr:colOff>
      <xdr:row>14</xdr:row>
      <xdr:rowOff>178595</xdr:rowOff>
    </xdr:from>
    <xdr:ext cx="2528513" cy="559192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179346" y="1512095"/>
          <a:ext cx="2528513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入学式・始業式</a:t>
          </a:r>
        </a:p>
      </xdr:txBody>
    </xdr:sp>
    <xdr:clientData/>
  </xdr:oneCellAnchor>
  <xdr:twoCellAnchor editAs="oneCell">
    <xdr:from>
      <xdr:col>3</xdr:col>
      <xdr:colOff>214313</xdr:colOff>
      <xdr:row>14</xdr:row>
      <xdr:rowOff>59532</xdr:rowOff>
    </xdr:from>
    <xdr:to>
      <xdr:col>6</xdr:col>
      <xdr:colOff>119062</xdr:colOff>
      <xdr:row>17</xdr:row>
      <xdr:rowOff>177783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1713" y="1393032"/>
          <a:ext cx="2943224" cy="689751"/>
        </a:xfrm>
        <a:prstGeom prst="rect">
          <a:avLst/>
        </a:prstGeom>
      </xdr:spPr>
    </xdr:pic>
    <xdr:clientData/>
  </xdr:twoCellAnchor>
  <xdr:twoCellAnchor editAs="oneCell">
    <xdr:from>
      <xdr:col>12</xdr:col>
      <xdr:colOff>345283</xdr:colOff>
      <xdr:row>14</xdr:row>
      <xdr:rowOff>119063</xdr:rowOff>
    </xdr:from>
    <xdr:to>
      <xdr:col>13</xdr:col>
      <xdr:colOff>178597</xdr:colOff>
      <xdr:row>18</xdr:row>
      <xdr:rowOff>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8908" y="1452563"/>
          <a:ext cx="642939" cy="642939"/>
        </a:xfrm>
        <a:prstGeom prst="rect">
          <a:avLst/>
        </a:prstGeom>
      </xdr:spPr>
    </xdr:pic>
    <xdr:clientData/>
  </xdr:twoCellAnchor>
  <xdr:oneCellAnchor>
    <xdr:from>
      <xdr:col>6</xdr:col>
      <xdr:colOff>523875</xdr:colOff>
      <xdr:row>78</xdr:row>
      <xdr:rowOff>83344</xdr:rowOff>
    </xdr:from>
    <xdr:ext cx="1626599" cy="559192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619750" y="18180844"/>
          <a:ext cx="1626599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昭和の日</a:t>
          </a:r>
        </a:p>
      </xdr:txBody>
    </xdr:sp>
    <xdr:clientData/>
  </xdr:oneCellAnchor>
  <xdr:twoCellAnchor editAs="oneCell">
    <xdr:from>
      <xdr:col>0</xdr:col>
      <xdr:colOff>321469</xdr:colOff>
      <xdr:row>1</xdr:row>
      <xdr:rowOff>47626</xdr:rowOff>
    </xdr:from>
    <xdr:to>
      <xdr:col>4</xdr:col>
      <xdr:colOff>833438</xdr:colOff>
      <xdr:row>1</xdr:row>
      <xdr:rowOff>607220</xdr:rowOff>
    </xdr:to>
    <xdr:pic>
      <xdr:nvPicPr>
        <xdr:cNvPr id="9" name="図 8" descr="ki021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/>
        <a:srcRect l="62489" t="3" r="22116" b="4356"/>
        <a:stretch/>
      </xdr:blipFill>
      <xdr:spPr>
        <a:xfrm>
          <a:off x="321469" y="47626"/>
          <a:ext cx="2902744" cy="559594"/>
        </a:xfrm>
        <a:prstGeom prst="rect">
          <a:avLst/>
        </a:prstGeom>
      </xdr:spPr>
    </xdr:pic>
    <xdr:clientData/>
  </xdr:twoCellAnchor>
  <xdr:twoCellAnchor editAs="oneCell">
    <xdr:from>
      <xdr:col>9</xdr:col>
      <xdr:colOff>202407</xdr:colOff>
      <xdr:row>1</xdr:row>
      <xdr:rowOff>0</xdr:rowOff>
    </xdr:from>
    <xdr:to>
      <xdr:col>15</xdr:col>
      <xdr:colOff>23812</xdr:colOff>
      <xdr:row>1</xdr:row>
      <xdr:rowOff>595312</xdr:rowOff>
    </xdr:to>
    <xdr:pic>
      <xdr:nvPicPr>
        <xdr:cNvPr id="10" name="図 9" descr="ki021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/>
        <a:srcRect l="62489" t="2" r="11678" b="-1747"/>
        <a:stretch/>
      </xdr:blipFill>
      <xdr:spPr>
        <a:xfrm>
          <a:off x="7727157" y="0"/>
          <a:ext cx="4679155" cy="595312"/>
        </a:xfrm>
        <a:prstGeom prst="rect">
          <a:avLst/>
        </a:prstGeom>
      </xdr:spPr>
    </xdr:pic>
    <xdr:clientData/>
  </xdr:twoCellAnchor>
  <xdr:twoCellAnchor editAs="oneCell">
    <xdr:from>
      <xdr:col>4</xdr:col>
      <xdr:colOff>428625</xdr:colOff>
      <xdr:row>66</xdr:row>
      <xdr:rowOff>23812</xdr:rowOff>
    </xdr:from>
    <xdr:to>
      <xdr:col>5</xdr:col>
      <xdr:colOff>261936</xdr:colOff>
      <xdr:row>69</xdr:row>
      <xdr:rowOff>226050</xdr:rowOff>
    </xdr:to>
    <xdr:pic>
      <xdr:nvPicPr>
        <xdr:cNvPr id="11" name="図 10" descr="GB09_24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821781" y="14668500"/>
          <a:ext cx="1190624" cy="988050"/>
        </a:xfrm>
        <a:prstGeom prst="rect">
          <a:avLst/>
        </a:prstGeom>
      </xdr:spPr>
    </xdr:pic>
    <xdr:clientData/>
  </xdr:twoCellAnchor>
  <xdr:twoCellAnchor editAs="oneCell">
    <xdr:from>
      <xdr:col>9</xdr:col>
      <xdr:colOff>345281</xdr:colOff>
      <xdr:row>66</xdr:row>
      <xdr:rowOff>51638</xdr:rowOff>
    </xdr:from>
    <xdr:to>
      <xdr:col>10</xdr:col>
      <xdr:colOff>735776</xdr:colOff>
      <xdr:row>69</xdr:row>
      <xdr:rowOff>179626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98"/>
        <a:stretch/>
      </xdr:blipFill>
      <xdr:spPr>
        <a:xfrm>
          <a:off x="7881937" y="14696326"/>
          <a:ext cx="1200120" cy="913800"/>
        </a:xfrm>
        <a:prstGeom prst="rect">
          <a:avLst/>
        </a:prstGeom>
      </xdr:spPr>
    </xdr:pic>
    <xdr:clientData/>
  </xdr:twoCellAnchor>
  <xdr:oneCellAnchor>
    <xdr:from>
      <xdr:col>6</xdr:col>
      <xdr:colOff>333375</xdr:colOff>
      <xdr:row>67</xdr:row>
      <xdr:rowOff>0</xdr:rowOff>
    </xdr:from>
    <xdr:ext cx="1385380" cy="559192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441156" y="14906625"/>
          <a:ext cx="1385380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遠　　足</a:t>
          </a:r>
        </a:p>
      </xdr:txBody>
    </xdr:sp>
    <xdr:clientData/>
  </xdr:oneCellAnchor>
  <xdr:oneCellAnchor>
    <xdr:from>
      <xdr:col>6</xdr:col>
      <xdr:colOff>345281</xdr:colOff>
      <xdr:row>83</xdr:row>
      <xdr:rowOff>23813</xdr:rowOff>
    </xdr:from>
    <xdr:ext cx="1987082" cy="559192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453062" y="18835688"/>
          <a:ext cx="1987082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遠足予備日</a:t>
          </a:r>
        </a:p>
      </xdr:txBody>
    </xdr:sp>
    <xdr:clientData/>
  </xdr:oneCellAnchor>
  <xdr:twoCellAnchor>
    <xdr:from>
      <xdr:col>10</xdr:col>
      <xdr:colOff>583405</xdr:colOff>
      <xdr:row>80</xdr:row>
      <xdr:rowOff>178596</xdr:rowOff>
    </xdr:from>
    <xdr:to>
      <xdr:col>11</xdr:col>
      <xdr:colOff>702467</xdr:colOff>
      <xdr:row>85</xdr:row>
      <xdr:rowOff>55666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8929686" y="19311940"/>
          <a:ext cx="928687" cy="1043882"/>
          <a:chOff x="10548938" y="12800559"/>
          <a:chExt cx="1047748" cy="1401069"/>
        </a:xfrm>
      </xdr:grpSpPr>
      <xdr:grpSp>
        <xdr:nvGrpSpPr>
          <xdr:cNvPr id="17" name="グループ化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GrpSpPr/>
        </xdr:nvGrpSpPr>
        <xdr:grpSpPr>
          <a:xfrm>
            <a:off x="10548938" y="12800559"/>
            <a:ext cx="1047748" cy="1401069"/>
            <a:chOff x="9144002" y="12741029"/>
            <a:chExt cx="1047748" cy="1401069"/>
          </a:xfrm>
        </xdr:grpSpPr>
        <xdr:pic>
          <xdr:nvPicPr>
            <xdr:cNvPr id="19" name="図 1847" descr="GB09_22.JPG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 cstate="print"/>
            <a:srcRect/>
            <a:stretch>
              <a:fillRect/>
            </a:stretch>
          </xdr:blipFill>
          <xdr:spPr bwMode="auto">
            <a:xfrm>
              <a:off x="9144002" y="12741029"/>
              <a:ext cx="1047748" cy="14010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20" name="正方形/長方形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>
            <a:xfrm>
              <a:off x="9179719" y="13573125"/>
              <a:ext cx="178593" cy="321469"/>
            </a:xfrm>
            <a:prstGeom prst="rect">
              <a:avLst/>
            </a:prstGeom>
            <a:ln>
              <a:noFill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/>
          </xdr:nvSpPr>
          <xdr:spPr>
            <a:xfrm>
              <a:off x="9179719" y="13704094"/>
              <a:ext cx="178593" cy="214311"/>
            </a:xfrm>
            <a:prstGeom prst="rect">
              <a:avLst/>
            </a:prstGeom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CxnSpPr/>
        </xdr:nvCxnSpPr>
        <xdr:spPr>
          <a:xfrm flipH="1">
            <a:off x="10548938" y="13739812"/>
            <a:ext cx="214313" cy="23813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4</xdr:col>
      <xdr:colOff>333375</xdr:colOff>
      <xdr:row>80</xdr:row>
      <xdr:rowOff>130968</xdr:rowOff>
    </xdr:from>
    <xdr:to>
      <xdr:col>5</xdr:col>
      <xdr:colOff>865498</xdr:colOff>
      <xdr:row>85</xdr:row>
      <xdr:rowOff>154782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6531" y="18299906"/>
          <a:ext cx="1889436" cy="1190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649609</xdr:colOff>
      <xdr:row>125</xdr:row>
      <xdr:rowOff>114418</xdr:rowOff>
    </xdr:from>
    <xdr:to>
      <xdr:col>15</xdr:col>
      <xdr:colOff>190500</xdr:colOff>
      <xdr:row>129</xdr:row>
      <xdr:rowOff>111125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2859" y="20926425"/>
          <a:ext cx="11601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554359</xdr:colOff>
      <xdr:row>110</xdr:row>
      <xdr:rowOff>114418</xdr:rowOff>
    </xdr:from>
    <xdr:to>
      <xdr:col>16</xdr:col>
      <xdr:colOff>31750</xdr:colOff>
      <xdr:row>114</xdr:row>
      <xdr:rowOff>111125</xdr:rowOff>
    </xdr:to>
    <xdr:pic>
      <xdr:nvPicPr>
        <xdr:cNvPr id="3" name="図 2" descr="3_03_1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7234" y="20040718"/>
          <a:ext cx="1163316" cy="796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116</xdr:row>
      <xdr:rowOff>0</xdr:rowOff>
    </xdr:from>
    <xdr:ext cx="9096375" cy="10160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04850" y="20926425"/>
          <a:ext cx="9096375" cy="101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/>
            <a:t>※</a:t>
          </a:r>
          <a:r>
            <a:rPr kumimoji="1" lang="ja-JP" altLang="en-US" sz="1400"/>
            <a:t>　都合により献立の内容を一部変更する場合があります。</a:t>
          </a:r>
        </a:p>
        <a:p>
          <a:r>
            <a:rPr kumimoji="1" lang="en-US" altLang="ja-JP" sz="1400"/>
            <a:t>※</a:t>
          </a:r>
          <a:r>
            <a:rPr kumimoji="1" lang="ja-JP" altLang="en-US" sz="1400"/>
            <a:t>　主な食材料名は、食品の栄養的な働きにより、赤、黄、緑のグループに分けて記載してあります。　</a:t>
          </a:r>
          <a:endParaRPr kumimoji="1" lang="en-US" altLang="ja-JP" sz="1400"/>
        </a:p>
        <a:p>
          <a:r>
            <a:rPr kumimoji="1" lang="ja-JP" altLang="en-US" sz="1400">
              <a:latin typeface="HGP創英角ﾎﾟｯﾌﾟ体" pitchFamily="50" charset="-128"/>
              <a:ea typeface="HGP創英角ﾎﾟｯﾌﾟ体" pitchFamily="50" charset="-128"/>
            </a:rPr>
            <a:t>●は、野々市市の地場産物を使用する予定です。</a:t>
          </a:r>
          <a:endParaRPr kumimoji="1" lang="ja-JP" altLang="en-US" sz="1400"/>
        </a:p>
      </xdr:txBody>
    </xdr:sp>
    <xdr:clientData/>
  </xdr:oneCellAnchor>
  <xdr:oneCellAnchor>
    <xdr:from>
      <xdr:col>7</xdr:col>
      <xdr:colOff>273846</xdr:colOff>
      <xdr:row>14</xdr:row>
      <xdr:rowOff>178595</xdr:rowOff>
    </xdr:from>
    <xdr:ext cx="2528513" cy="559192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179346" y="1512095"/>
          <a:ext cx="2528513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入学式・始業式</a:t>
          </a:r>
        </a:p>
      </xdr:txBody>
    </xdr:sp>
    <xdr:clientData/>
  </xdr:oneCellAnchor>
  <xdr:twoCellAnchor editAs="oneCell">
    <xdr:from>
      <xdr:col>3</xdr:col>
      <xdr:colOff>214313</xdr:colOff>
      <xdr:row>14</xdr:row>
      <xdr:rowOff>59532</xdr:rowOff>
    </xdr:from>
    <xdr:to>
      <xdr:col>6</xdr:col>
      <xdr:colOff>119062</xdr:colOff>
      <xdr:row>17</xdr:row>
      <xdr:rowOff>177783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1713" y="1393032"/>
          <a:ext cx="2943224" cy="689751"/>
        </a:xfrm>
        <a:prstGeom prst="rect">
          <a:avLst/>
        </a:prstGeom>
      </xdr:spPr>
    </xdr:pic>
    <xdr:clientData/>
  </xdr:twoCellAnchor>
  <xdr:twoCellAnchor editAs="oneCell">
    <xdr:from>
      <xdr:col>12</xdr:col>
      <xdr:colOff>345283</xdr:colOff>
      <xdr:row>14</xdr:row>
      <xdr:rowOff>119063</xdr:rowOff>
    </xdr:from>
    <xdr:to>
      <xdr:col>13</xdr:col>
      <xdr:colOff>178597</xdr:colOff>
      <xdr:row>18</xdr:row>
      <xdr:rowOff>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8908" y="1452563"/>
          <a:ext cx="642939" cy="642939"/>
        </a:xfrm>
        <a:prstGeom prst="rect">
          <a:avLst/>
        </a:prstGeom>
      </xdr:spPr>
    </xdr:pic>
    <xdr:clientData/>
  </xdr:twoCellAnchor>
  <xdr:oneCellAnchor>
    <xdr:from>
      <xdr:col>6</xdr:col>
      <xdr:colOff>523875</xdr:colOff>
      <xdr:row>78</xdr:row>
      <xdr:rowOff>83344</xdr:rowOff>
    </xdr:from>
    <xdr:ext cx="1626599" cy="559192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619750" y="18180844"/>
          <a:ext cx="1626599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昭和の日</a:t>
          </a:r>
        </a:p>
      </xdr:txBody>
    </xdr:sp>
    <xdr:clientData/>
  </xdr:oneCellAnchor>
  <xdr:twoCellAnchor editAs="oneCell">
    <xdr:from>
      <xdr:col>0</xdr:col>
      <xdr:colOff>321469</xdr:colOff>
      <xdr:row>1</xdr:row>
      <xdr:rowOff>47626</xdr:rowOff>
    </xdr:from>
    <xdr:to>
      <xdr:col>4</xdr:col>
      <xdr:colOff>833438</xdr:colOff>
      <xdr:row>1</xdr:row>
      <xdr:rowOff>607220</xdr:rowOff>
    </xdr:to>
    <xdr:pic>
      <xdr:nvPicPr>
        <xdr:cNvPr id="9" name="図 8" descr="ki021.jp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/>
        <a:srcRect l="62489" t="3" r="22116" b="4356"/>
        <a:stretch/>
      </xdr:blipFill>
      <xdr:spPr>
        <a:xfrm>
          <a:off x="321469" y="47626"/>
          <a:ext cx="2902744" cy="559594"/>
        </a:xfrm>
        <a:prstGeom prst="rect">
          <a:avLst/>
        </a:prstGeom>
      </xdr:spPr>
    </xdr:pic>
    <xdr:clientData/>
  </xdr:twoCellAnchor>
  <xdr:twoCellAnchor editAs="oneCell">
    <xdr:from>
      <xdr:col>9</xdr:col>
      <xdr:colOff>202407</xdr:colOff>
      <xdr:row>1</xdr:row>
      <xdr:rowOff>0</xdr:rowOff>
    </xdr:from>
    <xdr:to>
      <xdr:col>15</xdr:col>
      <xdr:colOff>23812</xdr:colOff>
      <xdr:row>1</xdr:row>
      <xdr:rowOff>595312</xdr:rowOff>
    </xdr:to>
    <xdr:pic>
      <xdr:nvPicPr>
        <xdr:cNvPr id="10" name="図 9" descr="ki021.jp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/>
        <a:srcRect l="62489" t="2" r="11678" b="-1747"/>
        <a:stretch/>
      </xdr:blipFill>
      <xdr:spPr>
        <a:xfrm>
          <a:off x="7727157" y="0"/>
          <a:ext cx="4679155" cy="595312"/>
        </a:xfrm>
        <a:prstGeom prst="rect">
          <a:avLst/>
        </a:prstGeom>
      </xdr:spPr>
    </xdr:pic>
    <xdr:clientData/>
  </xdr:twoCellAnchor>
  <xdr:oneCellAnchor>
    <xdr:from>
      <xdr:col>6</xdr:col>
      <xdr:colOff>452437</xdr:colOff>
      <xdr:row>62</xdr:row>
      <xdr:rowOff>250031</xdr:rowOff>
    </xdr:from>
    <xdr:ext cx="1385380" cy="559192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560218" y="13846969"/>
          <a:ext cx="1385380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遠　　足</a:t>
          </a:r>
        </a:p>
      </xdr:txBody>
    </xdr:sp>
    <xdr:clientData/>
  </xdr:oneCellAnchor>
  <xdr:twoCellAnchor editAs="oneCell">
    <xdr:from>
      <xdr:col>4</xdr:col>
      <xdr:colOff>738187</xdr:colOff>
      <xdr:row>62</xdr:row>
      <xdr:rowOff>47624</xdr:rowOff>
    </xdr:from>
    <xdr:to>
      <xdr:col>5</xdr:col>
      <xdr:colOff>571498</xdr:colOff>
      <xdr:row>65</xdr:row>
      <xdr:rowOff>249861</xdr:rowOff>
    </xdr:to>
    <xdr:pic>
      <xdr:nvPicPr>
        <xdr:cNvPr id="12" name="図 11" descr="GB09_24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131343" y="13644562"/>
          <a:ext cx="1190624" cy="988050"/>
        </a:xfrm>
        <a:prstGeom prst="rect">
          <a:avLst/>
        </a:prstGeom>
      </xdr:spPr>
    </xdr:pic>
    <xdr:clientData/>
  </xdr:twoCellAnchor>
  <xdr:twoCellAnchor editAs="oneCell">
    <xdr:from>
      <xdr:col>9</xdr:col>
      <xdr:colOff>654843</xdr:colOff>
      <xdr:row>62</xdr:row>
      <xdr:rowOff>75450</xdr:rowOff>
    </xdr:from>
    <xdr:to>
      <xdr:col>11</xdr:col>
      <xdr:colOff>235713</xdr:colOff>
      <xdr:row>65</xdr:row>
      <xdr:rowOff>203437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98"/>
        <a:stretch/>
      </xdr:blipFill>
      <xdr:spPr>
        <a:xfrm>
          <a:off x="8191499" y="13672388"/>
          <a:ext cx="1200120" cy="913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649609</xdr:colOff>
      <xdr:row>125</xdr:row>
      <xdr:rowOff>114418</xdr:rowOff>
    </xdr:from>
    <xdr:to>
      <xdr:col>15</xdr:col>
      <xdr:colOff>190500</xdr:colOff>
      <xdr:row>129</xdr:row>
      <xdr:rowOff>111125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2859" y="20926425"/>
          <a:ext cx="11601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554359</xdr:colOff>
      <xdr:row>110</xdr:row>
      <xdr:rowOff>114418</xdr:rowOff>
    </xdr:from>
    <xdr:to>
      <xdr:col>16</xdr:col>
      <xdr:colOff>31750</xdr:colOff>
      <xdr:row>114</xdr:row>
      <xdr:rowOff>111125</xdr:rowOff>
    </xdr:to>
    <xdr:pic>
      <xdr:nvPicPr>
        <xdr:cNvPr id="3" name="図 2" descr="3_03_1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7234" y="20040718"/>
          <a:ext cx="1163316" cy="796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116</xdr:row>
      <xdr:rowOff>0</xdr:rowOff>
    </xdr:from>
    <xdr:ext cx="9096375" cy="10160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704850" y="20926425"/>
          <a:ext cx="9096375" cy="101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/>
            <a:t>※</a:t>
          </a:r>
          <a:r>
            <a:rPr kumimoji="1" lang="ja-JP" altLang="en-US" sz="1400"/>
            <a:t>　都合により献立の内容を一部変更する場合があります。</a:t>
          </a:r>
        </a:p>
        <a:p>
          <a:r>
            <a:rPr kumimoji="1" lang="en-US" altLang="ja-JP" sz="1400"/>
            <a:t>※</a:t>
          </a:r>
          <a:r>
            <a:rPr kumimoji="1" lang="ja-JP" altLang="en-US" sz="1400"/>
            <a:t>　主な食材料名は、食品の栄養的な働きにより、赤、黄、緑のグループに分けて記載してあります。　</a:t>
          </a:r>
          <a:endParaRPr kumimoji="1" lang="en-US" altLang="ja-JP" sz="1400"/>
        </a:p>
        <a:p>
          <a:r>
            <a:rPr kumimoji="1" lang="ja-JP" altLang="en-US" sz="1400">
              <a:latin typeface="HGP創英角ﾎﾟｯﾌﾟ体" pitchFamily="50" charset="-128"/>
              <a:ea typeface="HGP創英角ﾎﾟｯﾌﾟ体" pitchFamily="50" charset="-128"/>
            </a:rPr>
            <a:t>●は、野々市市の地場産物を使用する予定です。</a:t>
          </a:r>
          <a:endParaRPr kumimoji="1" lang="ja-JP" altLang="en-US" sz="1400"/>
        </a:p>
      </xdr:txBody>
    </xdr:sp>
    <xdr:clientData/>
  </xdr:oneCellAnchor>
  <xdr:oneCellAnchor>
    <xdr:from>
      <xdr:col>7</xdr:col>
      <xdr:colOff>273846</xdr:colOff>
      <xdr:row>14</xdr:row>
      <xdr:rowOff>178595</xdr:rowOff>
    </xdr:from>
    <xdr:ext cx="2528513" cy="559192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179346" y="1512095"/>
          <a:ext cx="2528513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入学式・始業式</a:t>
          </a:r>
        </a:p>
      </xdr:txBody>
    </xdr:sp>
    <xdr:clientData/>
  </xdr:oneCellAnchor>
  <xdr:twoCellAnchor editAs="oneCell">
    <xdr:from>
      <xdr:col>3</xdr:col>
      <xdr:colOff>214313</xdr:colOff>
      <xdr:row>14</xdr:row>
      <xdr:rowOff>59532</xdr:rowOff>
    </xdr:from>
    <xdr:to>
      <xdr:col>6</xdr:col>
      <xdr:colOff>119062</xdr:colOff>
      <xdr:row>17</xdr:row>
      <xdr:rowOff>177783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1713" y="1393032"/>
          <a:ext cx="2943224" cy="689751"/>
        </a:xfrm>
        <a:prstGeom prst="rect">
          <a:avLst/>
        </a:prstGeom>
      </xdr:spPr>
    </xdr:pic>
    <xdr:clientData/>
  </xdr:twoCellAnchor>
  <xdr:twoCellAnchor editAs="oneCell">
    <xdr:from>
      <xdr:col>12</xdr:col>
      <xdr:colOff>345283</xdr:colOff>
      <xdr:row>14</xdr:row>
      <xdr:rowOff>119063</xdr:rowOff>
    </xdr:from>
    <xdr:to>
      <xdr:col>13</xdr:col>
      <xdr:colOff>178597</xdr:colOff>
      <xdr:row>18</xdr:row>
      <xdr:rowOff>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8908" y="1452563"/>
          <a:ext cx="642939" cy="642939"/>
        </a:xfrm>
        <a:prstGeom prst="rect">
          <a:avLst/>
        </a:prstGeom>
      </xdr:spPr>
    </xdr:pic>
    <xdr:clientData/>
  </xdr:twoCellAnchor>
  <xdr:oneCellAnchor>
    <xdr:from>
      <xdr:col>6</xdr:col>
      <xdr:colOff>523875</xdr:colOff>
      <xdr:row>78</xdr:row>
      <xdr:rowOff>83344</xdr:rowOff>
    </xdr:from>
    <xdr:ext cx="1626599" cy="559192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619750" y="18180844"/>
          <a:ext cx="1626599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昭和の日</a:t>
          </a:r>
        </a:p>
      </xdr:txBody>
    </xdr:sp>
    <xdr:clientData/>
  </xdr:oneCellAnchor>
  <xdr:twoCellAnchor editAs="oneCell">
    <xdr:from>
      <xdr:col>0</xdr:col>
      <xdr:colOff>321469</xdr:colOff>
      <xdr:row>1</xdr:row>
      <xdr:rowOff>47626</xdr:rowOff>
    </xdr:from>
    <xdr:to>
      <xdr:col>4</xdr:col>
      <xdr:colOff>833438</xdr:colOff>
      <xdr:row>1</xdr:row>
      <xdr:rowOff>607220</xdr:rowOff>
    </xdr:to>
    <xdr:pic>
      <xdr:nvPicPr>
        <xdr:cNvPr id="9" name="図 8" descr="ki021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/>
        <a:srcRect l="62489" t="3" r="22116" b="4356"/>
        <a:stretch/>
      </xdr:blipFill>
      <xdr:spPr>
        <a:xfrm>
          <a:off x="321469" y="47626"/>
          <a:ext cx="2902744" cy="559594"/>
        </a:xfrm>
        <a:prstGeom prst="rect">
          <a:avLst/>
        </a:prstGeom>
      </xdr:spPr>
    </xdr:pic>
    <xdr:clientData/>
  </xdr:twoCellAnchor>
  <xdr:twoCellAnchor editAs="oneCell">
    <xdr:from>
      <xdr:col>9</xdr:col>
      <xdr:colOff>202407</xdr:colOff>
      <xdr:row>1</xdr:row>
      <xdr:rowOff>0</xdr:rowOff>
    </xdr:from>
    <xdr:to>
      <xdr:col>15</xdr:col>
      <xdr:colOff>23812</xdr:colOff>
      <xdr:row>1</xdr:row>
      <xdr:rowOff>595312</xdr:rowOff>
    </xdr:to>
    <xdr:pic>
      <xdr:nvPicPr>
        <xdr:cNvPr id="10" name="図 9" descr="ki021.jp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/>
        <a:srcRect l="62489" t="2" r="11678" b="-1747"/>
        <a:stretch/>
      </xdr:blipFill>
      <xdr:spPr>
        <a:xfrm>
          <a:off x="7727157" y="0"/>
          <a:ext cx="4679155" cy="595312"/>
        </a:xfrm>
        <a:prstGeom prst="rect">
          <a:avLst/>
        </a:prstGeom>
      </xdr:spPr>
    </xdr:pic>
    <xdr:clientData/>
  </xdr:twoCellAnchor>
  <xdr:oneCellAnchor>
    <xdr:from>
      <xdr:col>6</xdr:col>
      <xdr:colOff>333375</xdr:colOff>
      <xdr:row>83</xdr:row>
      <xdr:rowOff>83343</xdr:rowOff>
    </xdr:from>
    <xdr:ext cx="1987082" cy="559192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5441156" y="18895218"/>
          <a:ext cx="1987082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遠足予備日</a:t>
          </a:r>
        </a:p>
      </xdr:txBody>
    </xdr:sp>
    <xdr:clientData/>
  </xdr:oneCellAnchor>
  <xdr:oneCellAnchor>
    <xdr:from>
      <xdr:col>6</xdr:col>
      <xdr:colOff>607218</xdr:colOff>
      <xdr:row>74</xdr:row>
      <xdr:rowOff>250031</xdr:rowOff>
    </xdr:from>
    <xdr:ext cx="1385380" cy="559192"/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5714999" y="16990219"/>
          <a:ext cx="1385380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遠　　足</a:t>
          </a:r>
        </a:p>
      </xdr:txBody>
    </xdr:sp>
    <xdr:clientData/>
  </xdr:oneCellAnchor>
  <xdr:twoCellAnchor>
    <xdr:from>
      <xdr:col>10</xdr:col>
      <xdr:colOff>250031</xdr:colOff>
      <xdr:row>81</xdr:row>
      <xdr:rowOff>3</xdr:rowOff>
    </xdr:from>
    <xdr:to>
      <xdr:col>11</xdr:col>
      <xdr:colOff>369093</xdr:colOff>
      <xdr:row>85</xdr:row>
      <xdr:rowOff>67573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pSpPr/>
      </xdr:nvGrpSpPr>
      <xdr:grpSpPr>
        <a:xfrm>
          <a:off x="8596312" y="19276222"/>
          <a:ext cx="928687" cy="1043882"/>
          <a:chOff x="10548938" y="12800559"/>
          <a:chExt cx="1047748" cy="1401069"/>
        </a:xfrm>
      </xdr:grpSpPr>
      <xdr:grpSp>
        <xdr:nvGrpSpPr>
          <xdr:cNvPr id="26" name="グループ化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GrpSpPr/>
        </xdr:nvGrpSpPr>
        <xdr:grpSpPr>
          <a:xfrm>
            <a:off x="10548938" y="12800559"/>
            <a:ext cx="1047748" cy="1401069"/>
            <a:chOff x="9144002" y="12741029"/>
            <a:chExt cx="1047748" cy="1401069"/>
          </a:xfrm>
        </xdr:grpSpPr>
        <xdr:pic>
          <xdr:nvPicPr>
            <xdr:cNvPr id="28" name="図 1847" descr="GB09_22.JPG">
              <a:extLst>
                <a:ext uri="{FF2B5EF4-FFF2-40B4-BE49-F238E27FC236}">
                  <a16:creationId xmlns:a16="http://schemas.microsoft.com/office/drawing/2014/main" id="{00000000-0008-0000-0200-00001C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/>
            <a:srcRect/>
            <a:stretch>
              <a:fillRect/>
            </a:stretch>
          </xdr:blipFill>
          <xdr:spPr bwMode="auto">
            <a:xfrm>
              <a:off x="9144002" y="12741029"/>
              <a:ext cx="1047748" cy="14010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SpPr/>
          </xdr:nvSpPr>
          <xdr:spPr>
            <a:xfrm>
              <a:off x="9179719" y="13573125"/>
              <a:ext cx="178593" cy="321469"/>
            </a:xfrm>
            <a:prstGeom prst="rect">
              <a:avLst/>
            </a:prstGeom>
            <a:ln>
              <a:noFill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0" name="正方形/長方形 29">
              <a:extLst>
                <a:ext uri="{FF2B5EF4-FFF2-40B4-BE49-F238E27FC236}">
                  <a16:creationId xmlns:a16="http://schemas.microsoft.com/office/drawing/2014/main" id="{00000000-0008-0000-0200-00001E000000}"/>
                </a:ext>
              </a:extLst>
            </xdr:cNvPr>
            <xdr:cNvSpPr/>
          </xdr:nvSpPr>
          <xdr:spPr>
            <a:xfrm>
              <a:off x="9179719" y="13704094"/>
              <a:ext cx="178593" cy="214311"/>
            </a:xfrm>
            <a:prstGeom prst="rect">
              <a:avLst/>
            </a:prstGeom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cxnSp macro="">
        <xdr:nvCxnSpPr>
          <xdr:cNvPr id="27" name="直線コネクタ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CxnSpPr/>
        </xdr:nvCxnSpPr>
        <xdr:spPr>
          <a:xfrm flipH="1">
            <a:off x="10548938" y="13739812"/>
            <a:ext cx="214313" cy="23813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4</xdr:col>
      <xdr:colOff>1</xdr:colOff>
      <xdr:row>80</xdr:row>
      <xdr:rowOff>142876</xdr:rowOff>
    </xdr:from>
    <xdr:to>
      <xdr:col>5</xdr:col>
      <xdr:colOff>532124</xdr:colOff>
      <xdr:row>85</xdr:row>
      <xdr:rowOff>166690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3157" y="18311814"/>
          <a:ext cx="1889436" cy="1190626"/>
        </a:xfrm>
        <a:prstGeom prst="rect">
          <a:avLst/>
        </a:prstGeom>
      </xdr:spPr>
    </xdr:pic>
    <xdr:clientData/>
  </xdr:twoCellAnchor>
  <xdr:twoCellAnchor editAs="oneCell">
    <xdr:from>
      <xdr:col>4</xdr:col>
      <xdr:colOff>750094</xdr:colOff>
      <xdr:row>74</xdr:row>
      <xdr:rowOff>47625</xdr:rowOff>
    </xdr:from>
    <xdr:to>
      <xdr:col>5</xdr:col>
      <xdr:colOff>583405</xdr:colOff>
      <xdr:row>77</xdr:row>
      <xdr:rowOff>249863</xdr:rowOff>
    </xdr:to>
    <xdr:pic>
      <xdr:nvPicPr>
        <xdr:cNvPr id="32" name="図 31" descr="GB09_24.JPG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143250" y="16787813"/>
          <a:ext cx="1190624" cy="988050"/>
        </a:xfrm>
        <a:prstGeom prst="rect">
          <a:avLst/>
        </a:prstGeom>
      </xdr:spPr>
    </xdr:pic>
    <xdr:clientData/>
  </xdr:twoCellAnchor>
  <xdr:twoCellAnchor editAs="oneCell">
    <xdr:from>
      <xdr:col>9</xdr:col>
      <xdr:colOff>666750</xdr:colOff>
      <xdr:row>74</xdr:row>
      <xdr:rowOff>75451</xdr:rowOff>
    </xdr:from>
    <xdr:to>
      <xdr:col>11</xdr:col>
      <xdr:colOff>247620</xdr:colOff>
      <xdr:row>77</xdr:row>
      <xdr:rowOff>203439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98"/>
        <a:stretch/>
      </xdr:blipFill>
      <xdr:spPr>
        <a:xfrm>
          <a:off x="8203406" y="16815639"/>
          <a:ext cx="1200120" cy="913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649609</xdr:colOff>
      <xdr:row>125</xdr:row>
      <xdr:rowOff>114418</xdr:rowOff>
    </xdr:from>
    <xdr:to>
      <xdr:col>15</xdr:col>
      <xdr:colOff>190500</xdr:colOff>
      <xdr:row>129</xdr:row>
      <xdr:rowOff>111125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2859" y="20926425"/>
          <a:ext cx="11601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554359</xdr:colOff>
      <xdr:row>110</xdr:row>
      <xdr:rowOff>114418</xdr:rowOff>
    </xdr:from>
    <xdr:to>
      <xdr:col>16</xdr:col>
      <xdr:colOff>31750</xdr:colOff>
      <xdr:row>114</xdr:row>
      <xdr:rowOff>111125</xdr:rowOff>
    </xdr:to>
    <xdr:pic>
      <xdr:nvPicPr>
        <xdr:cNvPr id="3" name="図 2" descr="3_03_1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7234" y="20040718"/>
          <a:ext cx="1163316" cy="796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116</xdr:row>
      <xdr:rowOff>0</xdr:rowOff>
    </xdr:from>
    <xdr:ext cx="9096375" cy="10160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704850" y="20926425"/>
          <a:ext cx="9096375" cy="101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/>
            <a:t>※</a:t>
          </a:r>
          <a:r>
            <a:rPr kumimoji="1" lang="ja-JP" altLang="en-US" sz="1400"/>
            <a:t>　都合により献立の内容を一部変更する場合があります。</a:t>
          </a:r>
        </a:p>
        <a:p>
          <a:r>
            <a:rPr kumimoji="1" lang="en-US" altLang="ja-JP" sz="1400"/>
            <a:t>※</a:t>
          </a:r>
          <a:r>
            <a:rPr kumimoji="1" lang="ja-JP" altLang="en-US" sz="1400"/>
            <a:t>　主な食材料名は、食品の栄養的な働きにより、赤、黄、緑のグループに分けて記載してあります。　</a:t>
          </a:r>
          <a:endParaRPr kumimoji="1" lang="en-US" altLang="ja-JP" sz="1400"/>
        </a:p>
        <a:p>
          <a:r>
            <a:rPr kumimoji="1" lang="ja-JP" altLang="en-US" sz="1400">
              <a:latin typeface="HGP創英角ﾎﾟｯﾌﾟ体" pitchFamily="50" charset="-128"/>
              <a:ea typeface="HGP創英角ﾎﾟｯﾌﾟ体" pitchFamily="50" charset="-128"/>
            </a:rPr>
            <a:t>●は、野々市市の地場産物を使用する予定です。</a:t>
          </a:r>
          <a:endParaRPr kumimoji="1" lang="ja-JP" altLang="en-US" sz="1400"/>
        </a:p>
      </xdr:txBody>
    </xdr:sp>
    <xdr:clientData/>
  </xdr:oneCellAnchor>
  <xdr:oneCellAnchor>
    <xdr:from>
      <xdr:col>7</xdr:col>
      <xdr:colOff>273846</xdr:colOff>
      <xdr:row>14</xdr:row>
      <xdr:rowOff>178595</xdr:rowOff>
    </xdr:from>
    <xdr:ext cx="2528513" cy="559192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179346" y="1512095"/>
          <a:ext cx="2528513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入学式・始業式</a:t>
          </a:r>
        </a:p>
      </xdr:txBody>
    </xdr:sp>
    <xdr:clientData/>
  </xdr:oneCellAnchor>
  <xdr:twoCellAnchor editAs="oneCell">
    <xdr:from>
      <xdr:col>3</xdr:col>
      <xdr:colOff>214313</xdr:colOff>
      <xdr:row>14</xdr:row>
      <xdr:rowOff>59532</xdr:rowOff>
    </xdr:from>
    <xdr:to>
      <xdr:col>6</xdr:col>
      <xdr:colOff>119062</xdr:colOff>
      <xdr:row>17</xdr:row>
      <xdr:rowOff>177783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1713" y="1393032"/>
          <a:ext cx="2943224" cy="689751"/>
        </a:xfrm>
        <a:prstGeom prst="rect">
          <a:avLst/>
        </a:prstGeom>
      </xdr:spPr>
    </xdr:pic>
    <xdr:clientData/>
  </xdr:twoCellAnchor>
  <xdr:twoCellAnchor editAs="oneCell">
    <xdr:from>
      <xdr:col>12</xdr:col>
      <xdr:colOff>345283</xdr:colOff>
      <xdr:row>14</xdr:row>
      <xdr:rowOff>119063</xdr:rowOff>
    </xdr:from>
    <xdr:to>
      <xdr:col>13</xdr:col>
      <xdr:colOff>178597</xdr:colOff>
      <xdr:row>18</xdr:row>
      <xdr:rowOff>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8908" y="1452563"/>
          <a:ext cx="642939" cy="642939"/>
        </a:xfrm>
        <a:prstGeom prst="rect">
          <a:avLst/>
        </a:prstGeom>
      </xdr:spPr>
    </xdr:pic>
    <xdr:clientData/>
  </xdr:twoCellAnchor>
  <xdr:oneCellAnchor>
    <xdr:from>
      <xdr:col>6</xdr:col>
      <xdr:colOff>523875</xdr:colOff>
      <xdr:row>78</xdr:row>
      <xdr:rowOff>83344</xdr:rowOff>
    </xdr:from>
    <xdr:ext cx="1626599" cy="559192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5619750" y="18180844"/>
          <a:ext cx="1626599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昭和の日</a:t>
          </a:r>
        </a:p>
      </xdr:txBody>
    </xdr:sp>
    <xdr:clientData/>
  </xdr:oneCellAnchor>
  <xdr:twoCellAnchor editAs="oneCell">
    <xdr:from>
      <xdr:col>0</xdr:col>
      <xdr:colOff>321469</xdr:colOff>
      <xdr:row>1</xdr:row>
      <xdr:rowOff>47626</xdr:rowOff>
    </xdr:from>
    <xdr:to>
      <xdr:col>4</xdr:col>
      <xdr:colOff>833438</xdr:colOff>
      <xdr:row>1</xdr:row>
      <xdr:rowOff>607220</xdr:rowOff>
    </xdr:to>
    <xdr:pic>
      <xdr:nvPicPr>
        <xdr:cNvPr id="9" name="図 8" descr="ki021.jp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/>
        <a:srcRect l="62489" t="3" r="22116" b="4356"/>
        <a:stretch/>
      </xdr:blipFill>
      <xdr:spPr>
        <a:xfrm>
          <a:off x="321469" y="47626"/>
          <a:ext cx="2902744" cy="559594"/>
        </a:xfrm>
        <a:prstGeom prst="rect">
          <a:avLst/>
        </a:prstGeom>
      </xdr:spPr>
    </xdr:pic>
    <xdr:clientData/>
  </xdr:twoCellAnchor>
  <xdr:twoCellAnchor editAs="oneCell">
    <xdr:from>
      <xdr:col>9</xdr:col>
      <xdr:colOff>202407</xdr:colOff>
      <xdr:row>1</xdr:row>
      <xdr:rowOff>0</xdr:rowOff>
    </xdr:from>
    <xdr:to>
      <xdr:col>15</xdr:col>
      <xdr:colOff>23812</xdr:colOff>
      <xdr:row>1</xdr:row>
      <xdr:rowOff>595312</xdr:rowOff>
    </xdr:to>
    <xdr:pic>
      <xdr:nvPicPr>
        <xdr:cNvPr id="10" name="図 9" descr="ki021.jp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/>
        <a:srcRect l="62489" t="2" r="11678" b="-1747"/>
        <a:stretch/>
      </xdr:blipFill>
      <xdr:spPr>
        <a:xfrm>
          <a:off x="7727157" y="0"/>
          <a:ext cx="4679155" cy="595312"/>
        </a:xfrm>
        <a:prstGeom prst="rect">
          <a:avLst/>
        </a:prstGeom>
      </xdr:spPr>
    </xdr:pic>
    <xdr:clientData/>
  </xdr:twoCellAnchor>
  <xdr:oneCellAnchor>
    <xdr:from>
      <xdr:col>6</xdr:col>
      <xdr:colOff>428625</xdr:colOff>
      <xdr:row>83</xdr:row>
      <xdr:rowOff>11907</xdr:rowOff>
    </xdr:from>
    <xdr:ext cx="1987082" cy="559192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5536406" y="18823782"/>
          <a:ext cx="1987082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遠足予備日</a:t>
          </a:r>
        </a:p>
      </xdr:txBody>
    </xdr:sp>
    <xdr:clientData/>
  </xdr:oneCellAnchor>
  <xdr:twoCellAnchor>
    <xdr:from>
      <xdr:col>10</xdr:col>
      <xdr:colOff>428624</xdr:colOff>
      <xdr:row>81</xdr:row>
      <xdr:rowOff>11908</xdr:rowOff>
    </xdr:from>
    <xdr:to>
      <xdr:col>11</xdr:col>
      <xdr:colOff>547686</xdr:colOff>
      <xdr:row>85</xdr:row>
      <xdr:rowOff>79478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pSpPr/>
      </xdr:nvGrpSpPr>
      <xdr:grpSpPr>
        <a:xfrm>
          <a:off x="8774905" y="19681033"/>
          <a:ext cx="928687" cy="1043883"/>
          <a:chOff x="10548938" y="12800559"/>
          <a:chExt cx="1047748" cy="1401069"/>
        </a:xfrm>
      </xdr:grpSpPr>
      <xdr:grpSp>
        <xdr:nvGrpSpPr>
          <xdr:cNvPr id="13" name="グループ化 12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GrpSpPr/>
        </xdr:nvGrpSpPr>
        <xdr:grpSpPr>
          <a:xfrm>
            <a:off x="10548938" y="12800559"/>
            <a:ext cx="1047748" cy="1401069"/>
            <a:chOff x="9144002" y="12741029"/>
            <a:chExt cx="1047748" cy="1401069"/>
          </a:xfrm>
        </xdr:grpSpPr>
        <xdr:pic>
          <xdr:nvPicPr>
            <xdr:cNvPr id="15" name="図 1847" descr="GB09_22.JPG">
              <a:extLst>
                <a:ext uri="{FF2B5EF4-FFF2-40B4-BE49-F238E27FC236}">
                  <a16:creationId xmlns:a16="http://schemas.microsoft.com/office/drawing/2014/main" id="{00000000-0008-0000-0300-00000F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/>
            <a:srcRect/>
            <a:stretch>
              <a:fillRect/>
            </a:stretch>
          </xdr:blipFill>
          <xdr:spPr bwMode="auto">
            <a:xfrm>
              <a:off x="9144002" y="12741029"/>
              <a:ext cx="1047748" cy="14010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16" name="正方形/長方形 15">
              <a:extLst>
                <a:ext uri="{FF2B5EF4-FFF2-40B4-BE49-F238E27FC236}">
                  <a16:creationId xmlns:a16="http://schemas.microsoft.com/office/drawing/2014/main" id="{00000000-0008-0000-0300-000010000000}"/>
                </a:ext>
              </a:extLst>
            </xdr:cNvPr>
            <xdr:cNvSpPr/>
          </xdr:nvSpPr>
          <xdr:spPr>
            <a:xfrm>
              <a:off x="9179719" y="13573125"/>
              <a:ext cx="178593" cy="321469"/>
            </a:xfrm>
            <a:prstGeom prst="rect">
              <a:avLst/>
            </a:prstGeom>
            <a:ln>
              <a:noFill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SpPr/>
          </xdr:nvSpPr>
          <xdr:spPr>
            <a:xfrm>
              <a:off x="9179719" y="13704094"/>
              <a:ext cx="178593" cy="214311"/>
            </a:xfrm>
            <a:prstGeom prst="rect">
              <a:avLst/>
            </a:prstGeom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CxnSpPr/>
        </xdr:nvCxnSpPr>
        <xdr:spPr>
          <a:xfrm flipH="1">
            <a:off x="10548938" y="13739812"/>
            <a:ext cx="214313" cy="23813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4</xdr:col>
      <xdr:colOff>178594</xdr:colOff>
      <xdr:row>80</xdr:row>
      <xdr:rowOff>154780</xdr:rowOff>
    </xdr:from>
    <xdr:to>
      <xdr:col>5</xdr:col>
      <xdr:colOff>710717</xdr:colOff>
      <xdr:row>85</xdr:row>
      <xdr:rowOff>178593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18323718"/>
          <a:ext cx="1889436" cy="1190626"/>
        </a:xfrm>
        <a:prstGeom prst="rect">
          <a:avLst/>
        </a:prstGeom>
      </xdr:spPr>
    </xdr:pic>
    <xdr:clientData/>
  </xdr:twoCellAnchor>
  <xdr:oneCellAnchor>
    <xdr:from>
      <xdr:col>6</xdr:col>
      <xdr:colOff>607219</xdr:colOff>
      <xdr:row>71</xdr:row>
      <xdr:rowOff>0</xdr:rowOff>
    </xdr:from>
    <xdr:ext cx="1385380" cy="559192"/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5715000" y="15954375"/>
          <a:ext cx="1385380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遠　　足</a:t>
          </a:r>
        </a:p>
      </xdr:txBody>
    </xdr:sp>
    <xdr:clientData/>
  </xdr:oneCellAnchor>
  <xdr:twoCellAnchor editAs="oneCell">
    <xdr:from>
      <xdr:col>4</xdr:col>
      <xdr:colOff>916781</xdr:colOff>
      <xdr:row>70</xdr:row>
      <xdr:rowOff>35718</xdr:rowOff>
    </xdr:from>
    <xdr:to>
      <xdr:col>5</xdr:col>
      <xdr:colOff>750092</xdr:colOff>
      <xdr:row>73</xdr:row>
      <xdr:rowOff>237955</xdr:rowOff>
    </xdr:to>
    <xdr:pic>
      <xdr:nvPicPr>
        <xdr:cNvPr id="34" name="図 33" descr="GB09_24.JPG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309937" y="15728156"/>
          <a:ext cx="1190624" cy="988050"/>
        </a:xfrm>
        <a:prstGeom prst="rect">
          <a:avLst/>
        </a:prstGeom>
      </xdr:spPr>
    </xdr:pic>
    <xdr:clientData/>
  </xdr:twoCellAnchor>
  <xdr:twoCellAnchor editAs="oneCell">
    <xdr:from>
      <xdr:col>10</xdr:col>
      <xdr:colOff>23812</xdr:colOff>
      <xdr:row>70</xdr:row>
      <xdr:rowOff>63544</xdr:rowOff>
    </xdr:from>
    <xdr:to>
      <xdr:col>11</xdr:col>
      <xdr:colOff>414307</xdr:colOff>
      <xdr:row>73</xdr:row>
      <xdr:rowOff>191531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98"/>
        <a:stretch/>
      </xdr:blipFill>
      <xdr:spPr>
        <a:xfrm>
          <a:off x="8370093" y="15755982"/>
          <a:ext cx="1200120" cy="913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649609</xdr:colOff>
      <xdr:row>124</xdr:row>
      <xdr:rowOff>114418</xdr:rowOff>
    </xdr:from>
    <xdr:to>
      <xdr:col>15</xdr:col>
      <xdr:colOff>190500</xdr:colOff>
      <xdr:row>128</xdr:row>
      <xdr:rowOff>111125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4759" y="17154525"/>
          <a:ext cx="11601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554359</xdr:colOff>
      <xdr:row>109</xdr:row>
      <xdr:rowOff>114418</xdr:rowOff>
    </xdr:from>
    <xdr:to>
      <xdr:col>16</xdr:col>
      <xdr:colOff>31750</xdr:colOff>
      <xdr:row>113</xdr:row>
      <xdr:rowOff>111125</xdr:rowOff>
    </xdr:to>
    <xdr:pic>
      <xdr:nvPicPr>
        <xdr:cNvPr id="3" name="図 2" descr="3_03_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9134" y="16268818"/>
          <a:ext cx="1163316" cy="796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115</xdr:row>
      <xdr:rowOff>0</xdr:rowOff>
    </xdr:from>
    <xdr:ext cx="9096375" cy="10160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666750" y="17154525"/>
          <a:ext cx="9096375" cy="101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/>
            <a:t>※</a:t>
          </a:r>
          <a:r>
            <a:rPr kumimoji="1" lang="ja-JP" altLang="en-US" sz="1400"/>
            <a:t>　都合により献立の内容を一部変更する場合があります。</a:t>
          </a:r>
        </a:p>
        <a:p>
          <a:r>
            <a:rPr kumimoji="1" lang="en-US" altLang="ja-JP" sz="1400"/>
            <a:t>※</a:t>
          </a:r>
          <a:r>
            <a:rPr kumimoji="1" lang="ja-JP" altLang="en-US" sz="1400"/>
            <a:t>　主な食材料名は、食品の栄養的な働きにより、赤、黄、緑のグループに分けて記載してあります。　</a:t>
          </a:r>
          <a:endParaRPr kumimoji="1" lang="en-US" altLang="ja-JP" sz="1400"/>
        </a:p>
        <a:p>
          <a:r>
            <a:rPr kumimoji="1" lang="ja-JP" altLang="en-US" sz="1400">
              <a:latin typeface="HGP創英角ﾎﾟｯﾌﾟ体" pitchFamily="50" charset="-128"/>
              <a:ea typeface="HGP創英角ﾎﾟｯﾌﾟ体" pitchFamily="50" charset="-128"/>
            </a:rPr>
            <a:t>●は、野々市市の地場産物を使用する予定です。</a:t>
          </a:r>
          <a:endParaRPr kumimoji="1" lang="ja-JP" altLang="en-US" sz="1400"/>
        </a:p>
      </xdr:txBody>
    </xdr:sp>
    <xdr:clientData/>
  </xdr:oneCellAnchor>
  <xdr:oneCellAnchor>
    <xdr:from>
      <xdr:col>7</xdr:col>
      <xdr:colOff>273846</xdr:colOff>
      <xdr:row>13</xdr:row>
      <xdr:rowOff>178595</xdr:rowOff>
    </xdr:from>
    <xdr:ext cx="2528513" cy="559192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155534" y="1416845"/>
          <a:ext cx="2528513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入学式・始業式</a:t>
          </a:r>
        </a:p>
      </xdr:txBody>
    </xdr:sp>
    <xdr:clientData/>
  </xdr:oneCellAnchor>
  <xdr:twoCellAnchor editAs="oneCell">
    <xdr:from>
      <xdr:col>3</xdr:col>
      <xdr:colOff>214313</xdr:colOff>
      <xdr:row>13</xdr:row>
      <xdr:rowOff>59532</xdr:rowOff>
    </xdr:from>
    <xdr:to>
      <xdr:col>6</xdr:col>
      <xdr:colOff>119062</xdr:colOff>
      <xdr:row>16</xdr:row>
      <xdr:rowOff>177783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6" y="1297782"/>
          <a:ext cx="2952749" cy="689751"/>
        </a:xfrm>
        <a:prstGeom prst="rect">
          <a:avLst/>
        </a:prstGeom>
      </xdr:spPr>
    </xdr:pic>
    <xdr:clientData/>
  </xdr:twoCellAnchor>
  <xdr:twoCellAnchor editAs="oneCell">
    <xdr:from>
      <xdr:col>12</xdr:col>
      <xdr:colOff>345283</xdr:colOff>
      <xdr:row>13</xdr:row>
      <xdr:rowOff>119063</xdr:rowOff>
    </xdr:from>
    <xdr:to>
      <xdr:col>13</xdr:col>
      <xdr:colOff>178597</xdr:colOff>
      <xdr:row>17</xdr:row>
      <xdr:rowOff>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5096" y="1357313"/>
          <a:ext cx="642939" cy="642939"/>
        </a:xfrm>
        <a:prstGeom prst="rect">
          <a:avLst/>
        </a:prstGeom>
      </xdr:spPr>
    </xdr:pic>
    <xdr:clientData/>
  </xdr:twoCellAnchor>
  <xdr:oneCellAnchor>
    <xdr:from>
      <xdr:col>6</xdr:col>
      <xdr:colOff>523875</xdr:colOff>
      <xdr:row>77</xdr:row>
      <xdr:rowOff>83344</xdr:rowOff>
    </xdr:from>
    <xdr:ext cx="1626599" cy="559192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5631656" y="17799844"/>
          <a:ext cx="1626599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昭和の日</a:t>
          </a:r>
        </a:p>
      </xdr:txBody>
    </xdr:sp>
    <xdr:clientData/>
  </xdr:oneCellAnchor>
  <xdr:twoCellAnchor editAs="oneCell">
    <xdr:from>
      <xdr:col>0</xdr:col>
      <xdr:colOff>321469</xdr:colOff>
      <xdr:row>0</xdr:row>
      <xdr:rowOff>47626</xdr:rowOff>
    </xdr:from>
    <xdr:to>
      <xdr:col>4</xdr:col>
      <xdr:colOff>833438</xdr:colOff>
      <xdr:row>0</xdr:row>
      <xdr:rowOff>607220</xdr:rowOff>
    </xdr:to>
    <xdr:pic>
      <xdr:nvPicPr>
        <xdr:cNvPr id="9" name="図 8" descr="ki021.jpg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/>
        <a:srcRect l="62489" t="3" r="22116" b="4356"/>
        <a:stretch/>
      </xdr:blipFill>
      <xdr:spPr>
        <a:xfrm>
          <a:off x="321469" y="47626"/>
          <a:ext cx="2905125" cy="559594"/>
        </a:xfrm>
        <a:prstGeom prst="rect">
          <a:avLst/>
        </a:prstGeom>
      </xdr:spPr>
    </xdr:pic>
    <xdr:clientData/>
  </xdr:twoCellAnchor>
  <xdr:twoCellAnchor editAs="oneCell">
    <xdr:from>
      <xdr:col>9</xdr:col>
      <xdr:colOff>202407</xdr:colOff>
      <xdr:row>0</xdr:row>
      <xdr:rowOff>0</xdr:rowOff>
    </xdr:from>
    <xdr:to>
      <xdr:col>15</xdr:col>
      <xdr:colOff>23812</xdr:colOff>
      <xdr:row>0</xdr:row>
      <xdr:rowOff>595312</xdr:rowOff>
    </xdr:to>
    <xdr:pic>
      <xdr:nvPicPr>
        <xdr:cNvPr id="10" name="図 9" descr="ki021.jp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/>
        <a:srcRect l="62489" t="2" r="11678" b="-1747"/>
        <a:stretch/>
      </xdr:blipFill>
      <xdr:spPr>
        <a:xfrm>
          <a:off x="7739063" y="0"/>
          <a:ext cx="4679155" cy="5953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283;&#38642;&#12497;&#12477;&#12467;&#12531;\&#32102;&#39135;&#31649;&#29702;(&#26628;&#39178;&#35336;&#31639;)\&#12467;&#12500;&#12540;&#9733;&#32102;&#39135;&#31649;&#29702;2021.4(&#12450;&#12524;&#12523;&#12466;&#12531;16))&#23567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献立一覧"/>
      <sheetName val="ひとことメモ"/>
      <sheetName val="家庭配布"/>
      <sheetName val="群分類"/>
      <sheetName val="食器具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F12">
            <v>5</v>
          </cell>
        </row>
        <row r="13">
          <cell r="F13">
            <v>6</v>
          </cell>
        </row>
        <row r="14">
          <cell r="F14">
            <v>7</v>
          </cell>
        </row>
        <row r="15">
          <cell r="F15">
            <v>8</v>
          </cell>
        </row>
        <row r="16">
          <cell r="F16">
            <v>9</v>
          </cell>
        </row>
        <row r="17">
          <cell r="F17">
            <v>12</v>
          </cell>
        </row>
        <row r="18">
          <cell r="F18">
            <v>13</v>
          </cell>
        </row>
        <row r="19">
          <cell r="F19">
            <v>14</v>
          </cell>
        </row>
        <row r="20">
          <cell r="F20">
            <v>15</v>
          </cell>
        </row>
        <row r="21">
          <cell r="F21">
            <v>16</v>
          </cell>
        </row>
        <row r="22">
          <cell r="F22">
            <v>19</v>
          </cell>
        </row>
        <row r="23">
          <cell r="F23">
            <v>20</v>
          </cell>
        </row>
        <row r="24">
          <cell r="F24">
            <v>21</v>
          </cell>
        </row>
        <row r="25">
          <cell r="F25">
            <v>22</v>
          </cell>
        </row>
        <row r="26">
          <cell r="F26">
            <v>23</v>
          </cell>
        </row>
        <row r="27">
          <cell r="F27">
            <v>26</v>
          </cell>
        </row>
        <row r="28">
          <cell r="F28">
            <v>27</v>
          </cell>
        </row>
        <row r="29">
          <cell r="F29">
            <v>28</v>
          </cell>
        </row>
        <row r="30">
          <cell r="F30">
            <v>29</v>
          </cell>
        </row>
        <row r="31">
          <cell r="F31">
            <v>30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7">
        <row r="1">
          <cell r="B1">
            <v>4</v>
          </cell>
        </row>
        <row r="168">
          <cell r="H168">
            <v>1</v>
          </cell>
          <cell r="I168">
            <v>1</v>
          </cell>
          <cell r="J168" t="str">
            <v>さくらすしごはん</v>
          </cell>
          <cell r="K168" t="str">
            <v>桜すし飯（減）</v>
          </cell>
        </row>
        <row r="170">
          <cell r="H170">
            <v>2</v>
          </cell>
          <cell r="I170">
            <v>2</v>
          </cell>
          <cell r="J170" t="str">
            <v>牛乳</v>
          </cell>
          <cell r="K170" t="str">
            <v>牛乳</v>
          </cell>
        </row>
        <row r="172">
          <cell r="H172">
            <v>3</v>
          </cell>
          <cell r="I172">
            <v>3</v>
          </cell>
          <cell r="J172" t="str">
            <v>おはなみちらし</v>
          </cell>
          <cell r="K172" t="str">
            <v>お花見ちらし</v>
          </cell>
        </row>
        <row r="173">
          <cell r="K173" t="str">
            <v>（菜の花）</v>
          </cell>
        </row>
        <row r="189">
          <cell r="H189">
            <v>4</v>
          </cell>
          <cell r="I189">
            <v>4</v>
          </cell>
          <cell r="J189" t="str">
            <v>とりにくとやさいのてりあえ</v>
          </cell>
          <cell r="K189" t="str">
            <v>鶏肉と野菜の照り和え</v>
          </cell>
        </row>
        <row r="206">
          <cell r="H206">
            <v>5</v>
          </cell>
          <cell r="I206">
            <v>7</v>
          </cell>
          <cell r="J206" t="str">
            <v>とうふとふかしのすましじる</v>
          </cell>
          <cell r="K206" t="str">
            <v>とうふとふかしのすまし汁</v>
          </cell>
        </row>
        <row r="208">
          <cell r="J208" t="str">
            <v/>
          </cell>
          <cell r="K208" t="str">
            <v/>
          </cell>
        </row>
        <row r="209">
          <cell r="J209" t="str">
            <v/>
          </cell>
          <cell r="K209" t="str">
            <v/>
          </cell>
        </row>
        <row r="210">
          <cell r="J210" t="str">
            <v/>
          </cell>
          <cell r="K210" t="str">
            <v/>
          </cell>
        </row>
        <row r="211">
          <cell r="J211" t="str">
            <v/>
          </cell>
          <cell r="K211" t="str">
            <v/>
          </cell>
        </row>
        <row r="212">
          <cell r="J212" t="str">
            <v/>
          </cell>
          <cell r="K212" t="str">
            <v/>
          </cell>
        </row>
        <row r="213">
          <cell r="J213" t="str">
            <v/>
          </cell>
          <cell r="K213" t="str">
            <v/>
          </cell>
        </row>
        <row r="214">
          <cell r="J214" t="str">
            <v/>
          </cell>
          <cell r="K214" t="str">
            <v/>
          </cell>
        </row>
        <row r="215">
          <cell r="J215" t="str">
            <v/>
          </cell>
          <cell r="K215" t="str">
            <v/>
          </cell>
        </row>
        <row r="216">
          <cell r="J216" t="str">
            <v/>
          </cell>
          <cell r="K216" t="str">
            <v/>
          </cell>
        </row>
        <row r="220">
          <cell r="H220">
            <v>6</v>
          </cell>
          <cell r="I220">
            <v>8</v>
          </cell>
          <cell r="J220" t="str">
            <v>はなみだんご</v>
          </cell>
          <cell r="K220" t="str">
            <v>花見団子</v>
          </cell>
        </row>
        <row r="223">
          <cell r="H223">
            <v>1</v>
          </cell>
          <cell r="I223">
            <v>1</v>
          </cell>
          <cell r="J223" t="str">
            <v>ごはん</v>
          </cell>
          <cell r="K223" t="str">
            <v>ごはん</v>
          </cell>
        </row>
        <row r="226">
          <cell r="H226">
            <v>2</v>
          </cell>
          <cell r="I226">
            <v>2</v>
          </cell>
          <cell r="J226" t="str">
            <v>牛乳</v>
          </cell>
          <cell r="K226" t="str">
            <v>牛乳</v>
          </cell>
        </row>
        <row r="228">
          <cell r="H228">
            <v>3</v>
          </cell>
          <cell r="I228">
            <v>4</v>
          </cell>
          <cell r="J228" t="str">
            <v>てづくりハンバーグ</v>
          </cell>
          <cell r="K228" t="str">
            <v>てづくりハンバーグ</v>
          </cell>
        </row>
        <row r="244">
          <cell r="H244">
            <v>4</v>
          </cell>
          <cell r="I244">
            <v>5</v>
          </cell>
          <cell r="J244" t="str">
            <v>ポテトサラダ</v>
          </cell>
          <cell r="K244" t="str">
            <v>ポテトサラダ</v>
          </cell>
        </row>
        <row r="254">
          <cell r="H254">
            <v>5</v>
          </cell>
          <cell r="I254">
            <v>7</v>
          </cell>
          <cell r="J254" t="str">
            <v>ふとあげのみそしる</v>
          </cell>
          <cell r="K254" t="str">
            <v>麩と揚げのみそ汁</v>
          </cell>
        </row>
        <row r="278">
          <cell r="H278">
            <v>1</v>
          </cell>
          <cell r="I278">
            <v>1</v>
          </cell>
          <cell r="J278" t="str">
            <v>ドックパン</v>
          </cell>
          <cell r="K278" t="str">
            <v>ドックパン</v>
          </cell>
        </row>
        <row r="282">
          <cell r="H282">
            <v>2</v>
          </cell>
          <cell r="I282">
            <v>2</v>
          </cell>
          <cell r="J282" t="str">
            <v>牛乳</v>
          </cell>
          <cell r="K282" t="str">
            <v>牛乳</v>
          </cell>
        </row>
        <row r="284">
          <cell r="H284">
            <v>3</v>
          </cell>
          <cell r="I284">
            <v>4</v>
          </cell>
          <cell r="J284" t="str">
            <v>ウインナーのケチャップからめ</v>
          </cell>
          <cell r="K284" t="str">
            <v>ウインナーのケチャップからめ</v>
          </cell>
        </row>
        <row r="292">
          <cell r="H292">
            <v>4</v>
          </cell>
          <cell r="I292">
            <v>5</v>
          </cell>
          <cell r="J292" t="str">
            <v>カレーソテー</v>
          </cell>
          <cell r="K292" t="str">
            <v>カレーソテー</v>
          </cell>
        </row>
        <row r="303">
          <cell r="H303">
            <v>5</v>
          </cell>
          <cell r="I303">
            <v>6</v>
          </cell>
          <cell r="J303" t="str">
            <v>クラムチャウダー</v>
          </cell>
          <cell r="K303" t="str">
            <v>クラムチャウダー</v>
          </cell>
        </row>
        <row r="333">
          <cell r="H333">
            <v>1</v>
          </cell>
          <cell r="I333">
            <v>1</v>
          </cell>
          <cell r="J333" t="str">
            <v>ごはん</v>
          </cell>
          <cell r="K333" t="str">
            <v>ごはん</v>
          </cell>
        </row>
        <row r="336">
          <cell r="H336">
            <v>2</v>
          </cell>
          <cell r="I336">
            <v>2</v>
          </cell>
          <cell r="J336" t="str">
            <v>牛乳</v>
          </cell>
          <cell r="K336" t="str">
            <v>牛乳</v>
          </cell>
        </row>
        <row r="338">
          <cell r="H338">
            <v>3</v>
          </cell>
          <cell r="I338">
            <v>4</v>
          </cell>
          <cell r="J338" t="str">
            <v>さけのみそマヨネーズやき</v>
          </cell>
          <cell r="K338" t="str">
            <v>鮭のみそマヨネーズ焼き</v>
          </cell>
        </row>
        <row r="349">
          <cell r="H349">
            <v>4</v>
          </cell>
          <cell r="I349">
            <v>5</v>
          </cell>
          <cell r="J349" t="str">
            <v>とうふとじゃこのサラダ</v>
          </cell>
          <cell r="K349" t="str">
            <v>豆腐とじゃこのサラダ</v>
          </cell>
        </row>
        <row r="363">
          <cell r="H363">
            <v>5</v>
          </cell>
          <cell r="I363">
            <v>7</v>
          </cell>
          <cell r="J363" t="str">
            <v>きりぼしだいこんのみそしる</v>
          </cell>
          <cell r="K363" t="str">
            <v>切干大根のみそ汁</v>
          </cell>
        </row>
        <row r="373">
          <cell r="H373">
            <v>6</v>
          </cell>
          <cell r="I373">
            <v>8</v>
          </cell>
          <cell r="J373" t="str">
            <v>ヨーグルト</v>
          </cell>
          <cell r="K373" t="str">
            <v>ヨーグルト</v>
          </cell>
        </row>
        <row r="388">
          <cell r="H388">
            <v>1</v>
          </cell>
          <cell r="I388">
            <v>1</v>
          </cell>
          <cell r="J388" t="str">
            <v>ごはん</v>
          </cell>
          <cell r="K388" t="str">
            <v>ごはん</v>
          </cell>
        </row>
        <row r="391">
          <cell r="H391">
            <v>2</v>
          </cell>
          <cell r="I391">
            <v>2</v>
          </cell>
          <cell r="J391" t="str">
            <v>牛乳</v>
          </cell>
          <cell r="K391" t="str">
            <v>牛乳</v>
          </cell>
        </row>
        <row r="393">
          <cell r="H393">
            <v>3</v>
          </cell>
          <cell r="I393">
            <v>4</v>
          </cell>
          <cell r="J393" t="str">
            <v>とりにくのからあげ</v>
          </cell>
          <cell r="K393" t="str">
            <v>鶏肉のから揚げ</v>
          </cell>
        </row>
        <row r="400">
          <cell r="H400">
            <v>4</v>
          </cell>
          <cell r="I400">
            <v>5</v>
          </cell>
          <cell r="J400" t="str">
            <v>カラフルサラダ</v>
          </cell>
          <cell r="K400" t="str">
            <v>カラフルサラダ</v>
          </cell>
        </row>
        <row r="413">
          <cell r="H413">
            <v>5</v>
          </cell>
          <cell r="I413">
            <v>7</v>
          </cell>
          <cell r="J413" t="str">
            <v>こまつなとあつあげのみそしる</v>
          </cell>
          <cell r="K413" t="str">
            <v>小松菜とあつ揚げのみそ汁</v>
          </cell>
        </row>
        <row r="443">
          <cell r="H443">
            <v>1</v>
          </cell>
          <cell r="I443">
            <v>1</v>
          </cell>
          <cell r="J443" t="str">
            <v>ごはん</v>
          </cell>
          <cell r="K443" t="str">
            <v>ごはん</v>
          </cell>
        </row>
        <row r="446">
          <cell r="H446">
            <v>2</v>
          </cell>
          <cell r="I446">
            <v>2</v>
          </cell>
          <cell r="J446" t="str">
            <v>牛乳</v>
          </cell>
          <cell r="K446" t="str">
            <v>牛乳</v>
          </cell>
        </row>
        <row r="448">
          <cell r="H448">
            <v>3</v>
          </cell>
          <cell r="I448">
            <v>4</v>
          </cell>
          <cell r="J448" t="str">
            <v>しゅうまい</v>
          </cell>
          <cell r="K448" t="str">
            <v>焼売</v>
          </cell>
        </row>
        <row r="450">
          <cell r="H450">
            <v>4</v>
          </cell>
          <cell r="I450">
            <v>5</v>
          </cell>
          <cell r="J450" t="str">
            <v>もやしのナムル</v>
          </cell>
          <cell r="K450" t="str">
            <v>もやしのナムル</v>
          </cell>
        </row>
        <row r="462">
          <cell r="H462">
            <v>5</v>
          </cell>
          <cell r="I462">
            <v>6</v>
          </cell>
          <cell r="J462" t="str">
            <v>マーボどうふ</v>
          </cell>
          <cell r="K462" t="str">
            <v>麻婆豆腐</v>
          </cell>
        </row>
        <row r="498">
          <cell r="I498">
            <v>1</v>
          </cell>
          <cell r="J498" t="str">
            <v>チャーハンベース</v>
          </cell>
          <cell r="K498" t="str">
            <v>チャーハンベース</v>
          </cell>
        </row>
        <row r="499">
          <cell r="H499">
            <v>1</v>
          </cell>
          <cell r="I499">
            <v>3</v>
          </cell>
          <cell r="J499" t="str">
            <v>ウｨンナーピラフ</v>
          </cell>
          <cell r="K499" t="str">
            <v>ウィンナーピラフ</v>
          </cell>
        </row>
        <row r="511">
          <cell r="H511">
            <v>2</v>
          </cell>
          <cell r="I511">
            <v>2</v>
          </cell>
          <cell r="J511" t="str">
            <v>牛乳</v>
          </cell>
          <cell r="K511" t="str">
            <v>牛乳</v>
          </cell>
        </row>
        <row r="513">
          <cell r="H513">
            <v>3</v>
          </cell>
          <cell r="I513">
            <v>4</v>
          </cell>
          <cell r="J513" t="str">
            <v>とうふのラザニア</v>
          </cell>
          <cell r="K513" t="str">
            <v>豆腐のラザニア</v>
          </cell>
        </row>
        <row r="534">
          <cell r="H534">
            <v>4</v>
          </cell>
          <cell r="I534">
            <v>7</v>
          </cell>
          <cell r="J534" t="str">
            <v>やさいスープ</v>
          </cell>
          <cell r="K534" t="str">
            <v>野菜スープ</v>
          </cell>
        </row>
        <row r="553">
          <cell r="H553">
            <v>1</v>
          </cell>
          <cell r="I553">
            <v>1</v>
          </cell>
          <cell r="J553" t="str">
            <v>ごはん</v>
          </cell>
          <cell r="K553" t="str">
            <v>ごはん</v>
          </cell>
        </row>
        <row r="556">
          <cell r="H556">
            <v>2</v>
          </cell>
          <cell r="I556">
            <v>2</v>
          </cell>
          <cell r="J556" t="str">
            <v>牛乳</v>
          </cell>
          <cell r="K556" t="str">
            <v>牛乳</v>
          </cell>
        </row>
        <row r="558">
          <cell r="H558">
            <v>3</v>
          </cell>
          <cell r="I558">
            <v>4</v>
          </cell>
          <cell r="J558" t="str">
            <v>ピリからチキン</v>
          </cell>
          <cell r="K558" t="str">
            <v>ピリ辛チキン</v>
          </cell>
        </row>
        <row r="572">
          <cell r="H572">
            <v>4</v>
          </cell>
          <cell r="I572">
            <v>5</v>
          </cell>
          <cell r="J572" t="str">
            <v>バンサンスー</v>
          </cell>
          <cell r="K572" t="str">
            <v>バンサンスー</v>
          </cell>
        </row>
        <row r="582">
          <cell r="H582">
            <v>5</v>
          </cell>
          <cell r="I582">
            <v>7</v>
          </cell>
          <cell r="J582" t="str">
            <v>ちゅうかふうコーンスープ</v>
          </cell>
          <cell r="K582" t="str">
            <v>中華風コーンスープ</v>
          </cell>
        </row>
        <row r="598">
          <cell r="H598">
            <v>6</v>
          </cell>
          <cell r="I598">
            <v>8</v>
          </cell>
          <cell r="J598" t="str">
            <v>ゼリー</v>
          </cell>
          <cell r="K598" t="str">
            <v>ゼリー</v>
          </cell>
        </row>
        <row r="608">
          <cell r="H608">
            <v>1</v>
          </cell>
          <cell r="I608">
            <v>1</v>
          </cell>
          <cell r="J608" t="str">
            <v>ごはん</v>
          </cell>
          <cell r="K608" t="str">
            <v>ごはん</v>
          </cell>
        </row>
        <row r="611">
          <cell r="H611">
            <v>2</v>
          </cell>
          <cell r="I611">
            <v>2</v>
          </cell>
          <cell r="J611" t="str">
            <v>牛乳</v>
          </cell>
          <cell r="K611" t="str">
            <v>牛乳</v>
          </cell>
        </row>
        <row r="613">
          <cell r="H613">
            <v>3</v>
          </cell>
          <cell r="I613">
            <v>4</v>
          </cell>
          <cell r="J613" t="str">
            <v>さばのみそに</v>
          </cell>
          <cell r="K613" t="str">
            <v>鯖のみそ煮</v>
          </cell>
        </row>
        <row r="623">
          <cell r="H623">
            <v>4</v>
          </cell>
          <cell r="I623">
            <v>5</v>
          </cell>
          <cell r="J623" t="str">
            <v>ゆかりあえ</v>
          </cell>
          <cell r="K623" t="str">
            <v>ゆかり和え</v>
          </cell>
        </row>
        <row r="629">
          <cell r="H629">
            <v>5</v>
          </cell>
          <cell r="I629">
            <v>7</v>
          </cell>
          <cell r="J629" t="str">
            <v>とんじる</v>
          </cell>
          <cell r="K629" t="str">
            <v>豚汁</v>
          </cell>
        </row>
        <row r="630">
          <cell r="K630" t="str">
            <v/>
          </cell>
        </row>
        <row r="631">
          <cell r="K631" t="str">
            <v/>
          </cell>
        </row>
        <row r="632">
          <cell r="K632" t="str">
            <v/>
          </cell>
        </row>
        <row r="633">
          <cell r="K633" t="str">
            <v/>
          </cell>
        </row>
        <row r="634">
          <cell r="K634" t="str">
            <v/>
          </cell>
        </row>
        <row r="635">
          <cell r="K635" t="str">
            <v/>
          </cell>
        </row>
        <row r="636">
          <cell r="K636" t="str">
            <v/>
          </cell>
        </row>
        <row r="637">
          <cell r="K637" t="str">
            <v/>
          </cell>
        </row>
        <row r="638">
          <cell r="K638" t="str">
            <v/>
          </cell>
        </row>
        <row r="639">
          <cell r="K639" t="str">
            <v/>
          </cell>
        </row>
        <row r="663">
          <cell r="H663">
            <v>1</v>
          </cell>
          <cell r="I663">
            <v>1</v>
          </cell>
          <cell r="J663" t="str">
            <v>むぎごはん</v>
          </cell>
          <cell r="K663" t="str">
            <v>麦ごはん</v>
          </cell>
        </row>
        <row r="666">
          <cell r="H666">
            <v>2</v>
          </cell>
          <cell r="I666">
            <v>2</v>
          </cell>
          <cell r="J666" t="str">
            <v>牛乳</v>
          </cell>
          <cell r="K666" t="str">
            <v>牛乳</v>
          </cell>
        </row>
        <row r="668">
          <cell r="H668">
            <v>3</v>
          </cell>
          <cell r="I668">
            <v>3</v>
          </cell>
          <cell r="J668" t="str">
            <v>カレーライス</v>
          </cell>
          <cell r="K668" t="str">
            <v>カレーライス</v>
          </cell>
        </row>
        <row r="692">
          <cell r="H692">
            <v>4</v>
          </cell>
          <cell r="I692">
            <v>8</v>
          </cell>
          <cell r="J692" t="str">
            <v>フルーツヨーグルト</v>
          </cell>
          <cell r="K692" t="str">
            <v>フルーツヨーグルト</v>
          </cell>
        </row>
        <row r="718">
          <cell r="H718">
            <v>1</v>
          </cell>
          <cell r="I718">
            <v>1</v>
          </cell>
          <cell r="J718" t="str">
            <v>ごはん</v>
          </cell>
          <cell r="K718" t="str">
            <v>ごはん</v>
          </cell>
        </row>
        <row r="721">
          <cell r="H721">
            <v>2</v>
          </cell>
          <cell r="I721">
            <v>2</v>
          </cell>
          <cell r="J721" t="str">
            <v>ぎゅうにゅう</v>
          </cell>
          <cell r="K721" t="str">
            <v>牛乳</v>
          </cell>
        </row>
        <row r="723">
          <cell r="H723">
            <v>3</v>
          </cell>
          <cell r="I723">
            <v>4</v>
          </cell>
          <cell r="J723" t="str">
            <v>よかたはべんのいそべあげ</v>
          </cell>
          <cell r="K723" t="str">
            <v>四方はべんの磯部揚げ</v>
          </cell>
        </row>
        <row r="733">
          <cell r="H733">
            <v>4</v>
          </cell>
          <cell r="I733">
            <v>5</v>
          </cell>
          <cell r="J733" t="str">
            <v>ひじきのツナいため</v>
          </cell>
          <cell r="K733" t="str">
            <v>ひじきのツナ炒め</v>
          </cell>
        </row>
        <row r="745">
          <cell r="H745">
            <v>5</v>
          </cell>
          <cell r="I745">
            <v>6</v>
          </cell>
          <cell r="J745" t="str">
            <v>かやくうどん</v>
          </cell>
          <cell r="K745" t="str">
            <v>かやくうどん</v>
          </cell>
        </row>
        <row r="761">
          <cell r="H761">
            <v>6</v>
          </cell>
          <cell r="I761">
            <v>9</v>
          </cell>
          <cell r="J761" t="str">
            <v>あじつけのり</v>
          </cell>
          <cell r="K761" t="str">
            <v>味付けのり</v>
          </cell>
        </row>
        <row r="773">
          <cell r="H773">
            <v>1</v>
          </cell>
          <cell r="I773">
            <v>1</v>
          </cell>
          <cell r="J773" t="str">
            <v>ごはん</v>
          </cell>
          <cell r="K773" t="str">
            <v>ご飯</v>
          </cell>
        </row>
        <row r="775">
          <cell r="H775">
            <v>2</v>
          </cell>
          <cell r="I775">
            <v>2</v>
          </cell>
          <cell r="J775" t="str">
            <v>牛乳</v>
          </cell>
          <cell r="K775" t="str">
            <v>牛乳</v>
          </cell>
        </row>
        <row r="777">
          <cell r="H777">
            <v>3</v>
          </cell>
          <cell r="I777">
            <v>4</v>
          </cell>
          <cell r="J777" t="str">
            <v>ぶたにくのバーベキューソース</v>
          </cell>
          <cell r="K777" t="str">
            <v>豚肉のバーベキューソース</v>
          </cell>
        </row>
        <row r="792">
          <cell r="H792">
            <v>4</v>
          </cell>
          <cell r="I792">
            <v>5</v>
          </cell>
          <cell r="J792" t="str">
            <v>はりはりあえ</v>
          </cell>
          <cell r="K792" t="str">
            <v>はりはりあえ</v>
          </cell>
        </row>
        <row r="804">
          <cell r="H804">
            <v>5</v>
          </cell>
          <cell r="I804">
            <v>7</v>
          </cell>
          <cell r="J804" t="str">
            <v>とうふとわかめのみそしる</v>
          </cell>
          <cell r="K804" t="str">
            <v>豆腐とわかめのみそ汁</v>
          </cell>
        </row>
        <row r="828">
          <cell r="H828">
            <v>1</v>
          </cell>
          <cell r="I828">
            <v>1</v>
          </cell>
          <cell r="J828" t="str">
            <v>しょくパン</v>
          </cell>
          <cell r="K828" t="str">
            <v>食パン（冷）</v>
          </cell>
        </row>
        <row r="831">
          <cell r="H831">
            <v>2</v>
          </cell>
          <cell r="I831">
            <v>2</v>
          </cell>
          <cell r="J831" t="str">
            <v>牛乳</v>
          </cell>
          <cell r="K831" t="str">
            <v>牛乳</v>
          </cell>
        </row>
        <row r="833">
          <cell r="H833">
            <v>3</v>
          </cell>
          <cell r="I833">
            <v>4</v>
          </cell>
          <cell r="J833" t="str">
            <v>とりにくのあかワインソース</v>
          </cell>
          <cell r="K833" t="str">
            <v>鶏肉の赤ワインソース</v>
          </cell>
        </row>
        <row r="834">
          <cell r="K834" t="str">
            <v/>
          </cell>
        </row>
        <row r="835">
          <cell r="K835" t="str">
            <v/>
          </cell>
        </row>
        <row r="836">
          <cell r="K836" t="str">
            <v/>
          </cell>
        </row>
        <row r="837">
          <cell r="K837" t="str">
            <v/>
          </cell>
        </row>
        <row r="838">
          <cell r="K838" t="str">
            <v/>
          </cell>
        </row>
        <row r="839">
          <cell r="K839" t="str">
            <v/>
          </cell>
        </row>
        <row r="840">
          <cell r="K840" t="str">
            <v/>
          </cell>
        </row>
        <row r="841">
          <cell r="K841" t="str">
            <v/>
          </cell>
        </row>
        <row r="842">
          <cell r="K842" t="str">
            <v/>
          </cell>
        </row>
        <row r="843">
          <cell r="K843" t="str">
            <v/>
          </cell>
        </row>
        <row r="847">
          <cell r="H847">
            <v>4</v>
          </cell>
          <cell r="I847">
            <v>5</v>
          </cell>
          <cell r="J847" t="str">
            <v>マカロニサラダ</v>
          </cell>
          <cell r="K847" t="str">
            <v>マカロニサラダ</v>
          </cell>
        </row>
        <row r="860">
          <cell r="H860">
            <v>5</v>
          </cell>
          <cell r="I860">
            <v>7</v>
          </cell>
          <cell r="J860" t="str">
            <v>とうふとたまごのスープ</v>
          </cell>
          <cell r="K860" t="str">
            <v>豆腐とたまごのスープ</v>
          </cell>
        </row>
        <row r="878">
          <cell r="H878">
            <v>6</v>
          </cell>
          <cell r="I878">
            <v>9</v>
          </cell>
          <cell r="J878" t="str">
            <v>いちごジャム</v>
          </cell>
          <cell r="K878" t="str">
            <v>いちごジャム</v>
          </cell>
        </row>
        <row r="883">
          <cell r="H883">
            <v>1</v>
          </cell>
          <cell r="I883">
            <v>1</v>
          </cell>
          <cell r="J883" t="str">
            <v>ごはん</v>
          </cell>
          <cell r="K883" t="str">
            <v>ごはん</v>
          </cell>
        </row>
        <row r="886">
          <cell r="H886">
            <v>2</v>
          </cell>
          <cell r="I886">
            <v>2</v>
          </cell>
          <cell r="J886" t="str">
            <v>牛乳</v>
          </cell>
          <cell r="K886" t="str">
            <v>牛乳</v>
          </cell>
        </row>
        <row r="888">
          <cell r="H888">
            <v>3</v>
          </cell>
          <cell r="I888">
            <v>4</v>
          </cell>
          <cell r="J888" t="str">
            <v>はたはたのごまフリッター</v>
          </cell>
          <cell r="K888" t="str">
            <v>はたはたのごまフリッター</v>
          </cell>
        </row>
        <row r="900">
          <cell r="H900">
            <v>4</v>
          </cell>
          <cell r="I900">
            <v>5</v>
          </cell>
          <cell r="J900" t="str">
            <v>ベーコンサラダ</v>
          </cell>
          <cell r="K900" t="str">
            <v>ベーコンサラダ</v>
          </cell>
        </row>
        <row r="913">
          <cell r="H913">
            <v>5</v>
          </cell>
          <cell r="I913">
            <v>7</v>
          </cell>
          <cell r="J913" t="str">
            <v>ポークビーンズ</v>
          </cell>
          <cell r="K913" t="str">
            <v>ポークビーンズ</v>
          </cell>
        </row>
        <row r="938">
          <cell r="I938">
            <v>1</v>
          </cell>
          <cell r="J938" t="str">
            <v>ごはん</v>
          </cell>
          <cell r="K938" t="str">
            <v>ごはん</v>
          </cell>
        </row>
        <row r="939">
          <cell r="H939">
            <v>1</v>
          </cell>
          <cell r="I939">
            <v>3</v>
          </cell>
          <cell r="J939" t="str">
            <v>たけのこごはん</v>
          </cell>
          <cell r="K939" t="str">
            <v>たけのこご飯</v>
          </cell>
        </row>
        <row r="951">
          <cell r="H951">
            <v>2</v>
          </cell>
          <cell r="I951">
            <v>2</v>
          </cell>
          <cell r="J951" t="str">
            <v>牛乳</v>
          </cell>
          <cell r="K951" t="str">
            <v>牛乳</v>
          </cell>
        </row>
        <row r="953">
          <cell r="H953">
            <v>3</v>
          </cell>
          <cell r="I953">
            <v>4</v>
          </cell>
          <cell r="J953" t="str">
            <v>ぶたにくとやさいのあげからめ</v>
          </cell>
          <cell r="K953" t="str">
            <v>豚肉と野菜のあげからめ</v>
          </cell>
        </row>
        <row r="969">
          <cell r="H969">
            <v>4</v>
          </cell>
          <cell r="I969">
            <v>7</v>
          </cell>
          <cell r="J969" t="str">
            <v>けんちんじる</v>
          </cell>
          <cell r="K969" t="str">
            <v>けんちん汁</v>
          </cell>
        </row>
        <row r="1048">
          <cell r="H1048">
            <v>1</v>
          </cell>
          <cell r="I1048">
            <v>1</v>
          </cell>
          <cell r="J1048" t="str">
            <v>むぎごはん</v>
          </cell>
          <cell r="K1048" t="str">
            <v>麦ごはん</v>
          </cell>
        </row>
        <row r="1051">
          <cell r="H1051">
            <v>2</v>
          </cell>
          <cell r="I1051">
            <v>2</v>
          </cell>
          <cell r="J1051" t="str">
            <v>牛乳</v>
          </cell>
          <cell r="K1051" t="str">
            <v>牛乳</v>
          </cell>
        </row>
        <row r="1053">
          <cell r="H1053">
            <v>3</v>
          </cell>
          <cell r="I1053">
            <v>3</v>
          </cell>
          <cell r="J1053" t="str">
            <v>ビビンバ</v>
          </cell>
          <cell r="K1053" t="str">
            <v>ビビンバ</v>
          </cell>
        </row>
        <row r="1065">
          <cell r="J1065" t="str">
            <v>ナムル</v>
          </cell>
          <cell r="K1065" t="str">
            <v>ナムル</v>
          </cell>
        </row>
        <row r="1074">
          <cell r="H1074">
            <v>4</v>
          </cell>
          <cell r="I1074">
            <v>5</v>
          </cell>
          <cell r="J1074" t="str">
            <v>ワンタンスープ</v>
          </cell>
          <cell r="K1074" t="str">
            <v>ワンタンスープ</v>
          </cell>
        </row>
        <row r="1089">
          <cell r="H1089">
            <v>5</v>
          </cell>
          <cell r="I1089">
            <v>8</v>
          </cell>
          <cell r="J1089" t="str">
            <v>フルーツあんにん</v>
          </cell>
          <cell r="K1089" t="str">
            <v>フルーツ杏仁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0</v>
          </cell>
          <cell r="X7">
            <v>0</v>
          </cell>
          <cell r="Z7">
            <v>0</v>
          </cell>
        </row>
        <row r="9">
          <cell r="U9">
            <v>686.1008999999998</v>
          </cell>
          <cell r="X9">
            <v>26.480900000000005</v>
          </cell>
          <cell r="Z9">
            <v>16.5624</v>
          </cell>
        </row>
        <row r="10">
          <cell r="U10">
            <v>662.57377999999983</v>
          </cell>
          <cell r="X10">
            <v>27.165483999999999</v>
          </cell>
          <cell r="Z10">
            <v>19.602005999999996</v>
          </cell>
        </row>
        <row r="11">
          <cell r="U11">
            <v>683.02570000000003</v>
          </cell>
          <cell r="X11">
            <v>26.146409999999999</v>
          </cell>
          <cell r="Z11">
            <v>33.608189999999986</v>
          </cell>
        </row>
        <row r="12">
          <cell r="U12">
            <v>664.01089999999965</v>
          </cell>
          <cell r="X12">
            <v>30.926629999999999</v>
          </cell>
          <cell r="Z12">
            <v>17.633990000000004</v>
          </cell>
        </row>
        <row r="13">
          <cell r="U13">
            <v>654.54720000000009</v>
          </cell>
          <cell r="X13">
            <v>29.553679999999993</v>
          </cell>
          <cell r="Z13">
            <v>22.015919999999998</v>
          </cell>
        </row>
        <row r="14">
          <cell r="U14">
            <v>716.21510000000012</v>
          </cell>
          <cell r="X14">
            <v>30.035589999999988</v>
          </cell>
          <cell r="Z14">
            <v>24.532159999999998</v>
          </cell>
        </row>
        <row r="15">
          <cell r="U15">
            <v>674.71219999999994</v>
          </cell>
          <cell r="X15">
            <v>27.84775999999999</v>
          </cell>
          <cell r="Z15">
            <v>27.575340000000001</v>
          </cell>
        </row>
        <row r="16">
          <cell r="U16">
            <v>718.72930000000031</v>
          </cell>
          <cell r="X16">
            <v>24.972490000000001</v>
          </cell>
          <cell r="Z16">
            <v>19.553050000000013</v>
          </cell>
        </row>
        <row r="17">
          <cell r="U17">
            <v>615.16890000000012</v>
          </cell>
          <cell r="X17">
            <v>23.726299999999991</v>
          </cell>
          <cell r="Z17">
            <v>16.951540000000001</v>
          </cell>
        </row>
        <row r="18">
          <cell r="U18">
            <v>766.40490000000011</v>
          </cell>
          <cell r="X18">
            <v>20.18797</v>
          </cell>
          <cell r="Z18">
            <v>19.846649999999997</v>
          </cell>
        </row>
        <row r="19">
          <cell r="U19">
            <v>687.66109999999981</v>
          </cell>
          <cell r="X19">
            <v>27.373850000000004</v>
          </cell>
          <cell r="Z19">
            <v>19.931149999999999</v>
          </cell>
        </row>
        <row r="20">
          <cell r="U20">
            <v>672.35720000000015</v>
          </cell>
          <cell r="X20">
            <v>26.247290000000007</v>
          </cell>
          <cell r="Z20">
            <v>22.655010000000004</v>
          </cell>
        </row>
        <row r="21">
          <cell r="U21">
            <v>618.97570000000007</v>
          </cell>
          <cell r="X21">
            <v>31.504060000000003</v>
          </cell>
          <cell r="Z21">
            <v>23.965339999999991</v>
          </cell>
        </row>
        <row r="22">
          <cell r="U22">
            <v>715.62129999999991</v>
          </cell>
          <cell r="X22">
            <v>25.745980000000003</v>
          </cell>
          <cell r="Z22">
            <v>23.694420000000004</v>
          </cell>
        </row>
        <row r="23">
          <cell r="U23">
            <v>615.61734999999987</v>
          </cell>
          <cell r="X23">
            <v>26.006444999999996</v>
          </cell>
          <cell r="Z23">
            <v>18.203145000000003</v>
          </cell>
        </row>
        <row r="25">
          <cell r="U25">
            <v>650.7521999999999</v>
          </cell>
          <cell r="X25">
            <v>23.466230000000003</v>
          </cell>
          <cell r="Z25">
            <v>16.516989999999996</v>
          </cell>
        </row>
        <row r="26">
          <cell r="U26">
            <v>0</v>
          </cell>
          <cell r="X26">
            <v>0</v>
          </cell>
          <cell r="Z26">
            <v>0</v>
          </cell>
        </row>
        <row r="27">
          <cell r="U27">
            <v>0</v>
          </cell>
          <cell r="X27">
            <v>0</v>
          </cell>
          <cell r="Z27">
            <v>0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E43C70"/>
  </sheetPr>
  <dimension ref="A1:S134"/>
  <sheetViews>
    <sheetView view="pageBreakPreview" topLeftCell="A23" zoomScale="80" zoomScaleNormal="100" zoomScaleSheetLayoutView="80" workbookViewId="0">
      <selection activeCell="G35" sqref="G35:O38"/>
    </sheetView>
  </sheetViews>
  <sheetFormatPr defaultColWidth="0" defaultRowHeight="13.5" customHeight="1" zeroHeight="1" x14ac:dyDescent="0.4"/>
  <cols>
    <col min="1" max="1" width="6.25" style="1" customWidth="1"/>
    <col min="2" max="2" width="3" style="1" customWidth="1"/>
    <col min="3" max="3" width="17.75" style="28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75.75" customHeight="1" x14ac:dyDescent="0.4">
      <c r="D1" s="72" t="s">
        <v>196</v>
      </c>
    </row>
    <row r="2" spans="1:19" ht="51" customHeight="1" x14ac:dyDescent="0.4">
      <c r="A2" s="29"/>
      <c r="B2" s="30"/>
      <c r="C2" s="31"/>
      <c r="D2" s="32"/>
      <c r="E2" s="33">
        <f>[1]作成!B1</f>
        <v>4</v>
      </c>
      <c r="F2" s="34" t="s">
        <v>0</v>
      </c>
      <c r="G2" s="35"/>
      <c r="H2" s="35"/>
      <c r="I2" s="36"/>
      <c r="J2" s="37"/>
      <c r="K2" s="37"/>
      <c r="L2" s="37"/>
      <c r="M2" s="37"/>
      <c r="N2" s="37"/>
      <c r="O2" s="38"/>
      <c r="P2" s="39" t="s">
        <v>1</v>
      </c>
      <c r="Q2" s="40"/>
      <c r="R2" s="37" t="s">
        <v>2</v>
      </c>
      <c r="S2" s="29"/>
    </row>
    <row r="3" spans="1:19" ht="13.5" customHeight="1" x14ac:dyDescent="0.4">
      <c r="A3" s="73" t="s">
        <v>3</v>
      </c>
      <c r="B3" s="73" t="s">
        <v>4</v>
      </c>
      <c r="C3" s="76" t="s">
        <v>5</v>
      </c>
      <c r="D3" s="77"/>
      <c r="E3" s="77"/>
      <c r="F3" s="78"/>
      <c r="G3" s="82" t="s">
        <v>6</v>
      </c>
      <c r="H3" s="83"/>
      <c r="I3" s="84"/>
      <c r="J3" s="82" t="s">
        <v>7</v>
      </c>
      <c r="K3" s="83"/>
      <c r="L3" s="84"/>
      <c r="M3" s="82" t="s">
        <v>8</v>
      </c>
      <c r="N3" s="83"/>
      <c r="O3" s="84"/>
      <c r="P3" s="88" t="s">
        <v>9</v>
      </c>
      <c r="Q3" s="88"/>
      <c r="R3" s="37" t="s">
        <v>2</v>
      </c>
      <c r="S3" s="29"/>
    </row>
    <row r="4" spans="1:19" ht="13.5" customHeight="1" x14ac:dyDescent="0.4">
      <c r="A4" s="74"/>
      <c r="B4" s="74"/>
      <c r="C4" s="79"/>
      <c r="D4" s="80"/>
      <c r="E4" s="80"/>
      <c r="F4" s="81"/>
      <c r="G4" s="85"/>
      <c r="H4" s="86"/>
      <c r="I4" s="87"/>
      <c r="J4" s="85"/>
      <c r="K4" s="86"/>
      <c r="L4" s="87"/>
      <c r="M4" s="85"/>
      <c r="N4" s="86"/>
      <c r="O4" s="87"/>
      <c r="P4" s="88" t="s">
        <v>10</v>
      </c>
      <c r="Q4" s="88"/>
      <c r="R4" s="37" t="s">
        <v>2</v>
      </c>
      <c r="S4" s="29"/>
    </row>
    <row r="5" spans="1:19" ht="13.5" customHeight="1" x14ac:dyDescent="0.4">
      <c r="A5" s="74"/>
      <c r="B5" s="74"/>
      <c r="C5" s="89" t="s">
        <v>11</v>
      </c>
      <c r="D5" s="91" t="s">
        <v>12</v>
      </c>
      <c r="E5" s="93" t="s">
        <v>13</v>
      </c>
      <c r="F5" s="94"/>
      <c r="G5" s="97" t="s">
        <v>14</v>
      </c>
      <c r="H5" s="98"/>
      <c r="I5" s="99"/>
      <c r="J5" s="103" t="s">
        <v>15</v>
      </c>
      <c r="K5" s="104"/>
      <c r="L5" s="105"/>
      <c r="M5" s="109" t="s">
        <v>16</v>
      </c>
      <c r="N5" s="110"/>
      <c r="O5" s="111"/>
      <c r="P5" s="88" t="s">
        <v>17</v>
      </c>
      <c r="Q5" s="88"/>
      <c r="R5" s="37" t="s">
        <v>2</v>
      </c>
      <c r="S5" s="29"/>
    </row>
    <row r="6" spans="1:19" ht="13.5" customHeight="1" x14ac:dyDescent="0.4">
      <c r="A6" s="75"/>
      <c r="B6" s="75"/>
      <c r="C6" s="90"/>
      <c r="D6" s="92"/>
      <c r="E6" s="95"/>
      <c r="F6" s="96"/>
      <c r="G6" s="100"/>
      <c r="H6" s="101"/>
      <c r="I6" s="102"/>
      <c r="J6" s="106"/>
      <c r="K6" s="107"/>
      <c r="L6" s="108"/>
      <c r="M6" s="112"/>
      <c r="N6" s="113"/>
      <c r="O6" s="114"/>
      <c r="P6" s="88" t="s">
        <v>18</v>
      </c>
      <c r="Q6" s="88"/>
      <c r="R6" s="37" t="s">
        <v>2</v>
      </c>
      <c r="S6" s="29"/>
    </row>
    <row r="7" spans="1:19" ht="17.25" hidden="1" customHeight="1" x14ac:dyDescent="0.4">
      <c r="A7" s="115">
        <f>IF([1]人数!$F12=0," ",[1]人数!$F12)</f>
        <v>5</v>
      </c>
      <c r="B7" s="118" t="s">
        <v>19</v>
      </c>
      <c r="C7" s="121" t="str">
        <f>IF(ISERROR(VLOOKUP(1,[1]作成!$H$3:$K$57,3,FALSE))," ",VLOOKUP(1,[1]作成!$H$3:$K$57,3,FALSE))</f>
        <v xml:space="preserve"> </v>
      </c>
      <c r="D7" s="124" t="str">
        <f>IF(ISERROR(VLOOKUP(2,[1]作成!$H$3:$K$57,4,FALSE))," ",VLOOKUP(2,[1]作成!$H$3:$K$57,4,FALSE))</f>
        <v xml:space="preserve"> </v>
      </c>
      <c r="E7" s="127" t="str">
        <f>IF(ISERROR(VLOOKUP(3,[1]作成!$H$3:$K$57,3,FALSE))," ",VLOOKUP(3,[1]作成!$H$3:$K$57,3,FALSE))</f>
        <v xml:space="preserve"> </v>
      </c>
      <c r="F7" s="128"/>
      <c r="G7" s="3"/>
      <c r="H7" s="4"/>
      <c r="I7" s="5"/>
      <c r="J7" s="3"/>
      <c r="K7" s="4"/>
      <c r="L7" s="5"/>
      <c r="M7" s="4"/>
      <c r="N7" s="4"/>
      <c r="O7" s="4"/>
      <c r="P7" s="69" t="str">
        <f>IF([1]計算!U6=0," ",[1]計算!U6)</f>
        <v xml:space="preserve"> </v>
      </c>
      <c r="Q7" s="7" t="s">
        <v>20</v>
      </c>
      <c r="S7" s="129" t="s">
        <v>21</v>
      </c>
    </row>
    <row r="8" spans="1:19" ht="17.25" hidden="1" customHeight="1" x14ac:dyDescent="0.4">
      <c r="A8" s="116"/>
      <c r="B8" s="119"/>
      <c r="C8" s="122"/>
      <c r="D8" s="125"/>
      <c r="E8" s="131" t="str">
        <f>IF(ISERROR(VLOOKUP(4,[1]作成!$H$3:$K$57,3,FALSE))," ",VLOOKUP(4,[1]作成!$H$3:$K$57,3,FALSE))</f>
        <v xml:space="preserve"> </v>
      </c>
      <c r="F8" s="132"/>
      <c r="G8" s="8"/>
      <c r="H8" s="9"/>
      <c r="I8" s="10"/>
      <c r="J8" s="8"/>
      <c r="K8" s="9"/>
      <c r="L8" s="10"/>
      <c r="M8" s="9"/>
      <c r="N8" s="9"/>
      <c r="O8" s="9"/>
      <c r="P8" s="69" t="str">
        <f>IF([1]計算!X6=0," ",[1]計算!X6)</f>
        <v xml:space="preserve"> </v>
      </c>
      <c r="Q8" s="11" t="s">
        <v>22</v>
      </c>
      <c r="S8" s="129"/>
    </row>
    <row r="9" spans="1:19" ht="17.25" hidden="1" customHeight="1" x14ac:dyDescent="0.4">
      <c r="A9" s="116"/>
      <c r="B9" s="119"/>
      <c r="C9" s="122"/>
      <c r="D9" s="125"/>
      <c r="E9" s="131" t="str">
        <f>IF(ISERROR(VLOOKUP(5,[1]作成!$H$3:$K$57,3,FALSE))," ",VLOOKUP(5,[1]作成!$H$3:$K$57,3,FALSE))</f>
        <v xml:space="preserve"> </v>
      </c>
      <c r="F9" s="132"/>
      <c r="G9" s="8"/>
      <c r="H9" s="9"/>
      <c r="I9" s="10"/>
      <c r="J9" s="8"/>
      <c r="K9" s="9"/>
      <c r="L9" s="12"/>
      <c r="M9" s="9"/>
      <c r="N9" s="9"/>
      <c r="O9" s="13"/>
      <c r="P9" s="69" t="str">
        <f>IF([1]計算!Z6=0," ",[1]計算!Z6)</f>
        <v xml:space="preserve"> </v>
      </c>
      <c r="Q9" s="11" t="s">
        <v>22</v>
      </c>
      <c r="S9" s="129"/>
    </row>
    <row r="10" spans="1:19" ht="17.25" hidden="1" customHeight="1" x14ac:dyDescent="0.4">
      <c r="A10" s="117"/>
      <c r="B10" s="120"/>
      <c r="C10" s="123"/>
      <c r="D10" s="126"/>
      <c r="E10" s="14" t="str">
        <f>IF(ISERROR(VLOOKUP(6,[1]作成!$H$3:$K$57,3,FALSE))," ",VLOOKUP(6,[1]作成!$H$3:$K$57,3,FALSE))</f>
        <v xml:space="preserve"> </v>
      </c>
      <c r="F10" s="14" t="str">
        <f>IF(ISERROR(VLOOKUP(7,[1]作成!$H$3:$K$57,3,FALSE))," ",VLOOKUP(7,[1]作成!$H$3:$K$57,3,FALSE))</f>
        <v xml:space="preserve"> </v>
      </c>
      <c r="G10" s="8"/>
      <c r="H10" s="9"/>
      <c r="I10" s="12"/>
      <c r="J10" s="8"/>
      <c r="K10" s="9"/>
      <c r="L10" s="12"/>
      <c r="M10" s="9"/>
      <c r="N10" s="9"/>
      <c r="O10" s="13"/>
      <c r="P10" s="133" t="str">
        <f>IF([1]人数!I12=0," ",[1]人数!I12)</f>
        <v xml:space="preserve"> </v>
      </c>
      <c r="Q10" s="134"/>
      <c r="S10" s="129"/>
    </row>
    <row r="11" spans="1:19" ht="17.25" hidden="1" customHeight="1" x14ac:dyDescent="0.4">
      <c r="A11" s="115">
        <f>IF([1]人数!$F13=0," ",[1]人数!$F13)</f>
        <v>6</v>
      </c>
      <c r="B11" s="149" t="s">
        <v>23</v>
      </c>
      <c r="C11" s="121" t="str">
        <f>IF(ISERROR(VLOOKUP(1,[1]作成!$H$58:$K$112,3,FALSE))," ",VLOOKUP(1,[1]作成!$H$58:$K$112,3,FALSE))</f>
        <v xml:space="preserve"> </v>
      </c>
      <c r="D11" s="124" t="str">
        <f>IF(ISERROR(VLOOKUP(2,[1]作成!$H$58:$K$112,4,FALSE))," ",VLOOKUP(2,[1]作成!$H$58:$K$112,4,FALSE))</f>
        <v xml:space="preserve"> </v>
      </c>
      <c r="E11" s="127" t="str">
        <f>IF(ISERROR(VLOOKUP(3,[1]作成!$H$58:$K$112,3,FALSE))," ",VLOOKUP(3,[1]作成!$H$58:$K$112,3,FALSE))</f>
        <v xml:space="preserve"> </v>
      </c>
      <c r="F11" s="128"/>
      <c r="G11" s="3"/>
      <c r="H11" s="4"/>
      <c r="I11" s="4"/>
      <c r="J11" s="3"/>
      <c r="K11" s="4"/>
      <c r="L11" s="5"/>
      <c r="M11" s="4"/>
      <c r="N11" s="4"/>
      <c r="O11" s="5"/>
      <c r="P11" s="69" t="str">
        <f>IF([1]計算!U7=0," ",[1]計算!U7)</f>
        <v xml:space="preserve"> </v>
      </c>
      <c r="Q11" s="7" t="s">
        <v>20</v>
      </c>
      <c r="S11" s="129"/>
    </row>
    <row r="12" spans="1:19" ht="17.25" hidden="1" customHeight="1" x14ac:dyDescent="0.4">
      <c r="A12" s="116"/>
      <c r="B12" s="149"/>
      <c r="C12" s="122"/>
      <c r="D12" s="125"/>
      <c r="E12" s="131" t="str">
        <f>IF(ISERROR(VLOOKUP(4,[1]作成!$H$58:$K$112,3,FALSE))," ",VLOOKUP(4,[1]作成!$H$58:$K$112,3,FALSE))</f>
        <v xml:space="preserve"> </v>
      </c>
      <c r="F12" s="132"/>
      <c r="G12" s="8"/>
      <c r="H12" s="9"/>
      <c r="I12" s="13"/>
      <c r="J12" s="8"/>
      <c r="K12" s="9"/>
      <c r="L12" s="10"/>
      <c r="M12" s="9"/>
      <c r="N12" s="9"/>
      <c r="O12" s="10"/>
      <c r="P12" s="69" t="str">
        <f>IF([1]計算!X7=0," ",[1]計算!X7)</f>
        <v xml:space="preserve"> </v>
      </c>
      <c r="Q12" s="11" t="s">
        <v>22</v>
      </c>
      <c r="S12" s="129"/>
    </row>
    <row r="13" spans="1:19" ht="17.25" hidden="1" customHeight="1" x14ac:dyDescent="0.4">
      <c r="A13" s="116"/>
      <c r="B13" s="149"/>
      <c r="C13" s="122"/>
      <c r="D13" s="125"/>
      <c r="E13" s="131" t="str">
        <f>IF(ISERROR(VLOOKUP(5,[1]作成!$H$58:$K$112,3,FALSE))," ",VLOOKUP(5,[1]作成!$H$58:$K$112,3,FALSE))</f>
        <v xml:space="preserve"> </v>
      </c>
      <c r="F13" s="132"/>
      <c r="G13" s="8"/>
      <c r="H13" s="9"/>
      <c r="I13" s="13"/>
      <c r="J13" s="8"/>
      <c r="K13" s="9"/>
      <c r="L13" s="10"/>
      <c r="M13" s="9"/>
      <c r="N13" s="9"/>
      <c r="O13" s="12"/>
      <c r="P13" s="69" t="str">
        <f>IF([1]計算!Z7=0," ",[1]計算!Z7)</f>
        <v xml:space="preserve"> </v>
      </c>
      <c r="Q13" s="11" t="s">
        <v>22</v>
      </c>
      <c r="S13" s="129"/>
    </row>
    <row r="14" spans="1:19" ht="17.25" hidden="1" customHeight="1" x14ac:dyDescent="0.4">
      <c r="A14" s="117"/>
      <c r="B14" s="149"/>
      <c r="C14" s="123"/>
      <c r="D14" s="126"/>
      <c r="E14" s="15" t="str">
        <f>IF(ISERROR(VLOOKUP(6,[1]作成!$H$58:$K$112,3,FALSE))," ",VLOOKUP(6,[1]作成!$H$58:$K$112,3,FALSE))</f>
        <v xml:space="preserve"> </v>
      </c>
      <c r="F14" s="16" t="str">
        <f>IF(ISERROR(VLOOKUP(7,[1]作成!$H$58:$K$112,3,FALSE))," ",VLOOKUP(7,[1]作成!$H$58:$K$112,3,FALSE))</f>
        <v xml:space="preserve"> </v>
      </c>
      <c r="G14" s="17"/>
      <c r="H14" s="18"/>
      <c r="I14" s="19"/>
      <c r="J14" s="17"/>
      <c r="K14" s="18"/>
      <c r="L14" s="20"/>
      <c r="M14" s="18"/>
      <c r="N14" s="18"/>
      <c r="O14" s="21"/>
      <c r="P14" s="133" t="str">
        <f>IF([1]人数!I13=0," ",[1]人数!I13)</f>
        <v xml:space="preserve"> </v>
      </c>
      <c r="Q14" s="134"/>
      <c r="S14" s="129"/>
    </row>
    <row r="15" spans="1:19" ht="15" customHeight="1" x14ac:dyDescent="0.4">
      <c r="A15" s="135">
        <f>IF([1]人数!$F14=0," ",[1]人数!$F14)</f>
        <v>7</v>
      </c>
      <c r="B15" s="138" t="s">
        <v>24</v>
      </c>
      <c r="C15" s="139"/>
      <c r="D15" s="142"/>
      <c r="E15" s="145"/>
      <c r="F15" s="145"/>
      <c r="G15" s="41"/>
      <c r="H15" s="41"/>
      <c r="I15" s="42"/>
      <c r="J15" s="41"/>
      <c r="K15" s="41"/>
      <c r="L15" s="41"/>
      <c r="M15" s="41"/>
      <c r="N15" s="41"/>
      <c r="O15" s="42"/>
      <c r="P15" s="43"/>
      <c r="Q15" s="44"/>
      <c r="R15" s="37" t="s">
        <v>2</v>
      </c>
      <c r="S15" s="130"/>
    </row>
    <row r="16" spans="1:19" ht="15" customHeight="1" x14ac:dyDescent="0.4">
      <c r="A16" s="136"/>
      <c r="B16" s="138"/>
      <c r="C16" s="140"/>
      <c r="D16" s="143"/>
      <c r="E16" s="146"/>
      <c r="F16" s="146"/>
      <c r="G16" s="45"/>
      <c r="H16" s="45"/>
      <c r="I16" s="46"/>
      <c r="J16" s="45"/>
      <c r="K16" s="45"/>
      <c r="L16" s="45"/>
      <c r="M16" s="45"/>
      <c r="N16" s="45"/>
      <c r="O16" s="46"/>
      <c r="P16" s="47"/>
      <c r="Q16" s="48"/>
      <c r="R16" s="37" t="s">
        <v>2</v>
      </c>
      <c r="S16" s="130"/>
    </row>
    <row r="17" spans="1:19" ht="15" customHeight="1" x14ac:dyDescent="0.4">
      <c r="A17" s="136"/>
      <c r="B17" s="138"/>
      <c r="C17" s="140"/>
      <c r="D17" s="143"/>
      <c r="E17" s="146"/>
      <c r="F17" s="146"/>
      <c r="G17" s="45"/>
      <c r="H17" s="45"/>
      <c r="I17" s="46"/>
      <c r="J17" s="45"/>
      <c r="K17" s="45"/>
      <c r="L17" s="46"/>
      <c r="M17" s="45"/>
      <c r="N17" s="45"/>
      <c r="O17" s="46"/>
      <c r="P17" s="47"/>
      <c r="Q17" s="48"/>
      <c r="R17" s="37" t="s">
        <v>2</v>
      </c>
      <c r="S17" s="130"/>
    </row>
    <row r="18" spans="1:19" ht="15" customHeight="1" x14ac:dyDescent="0.4">
      <c r="A18" s="137"/>
      <c r="B18" s="138"/>
      <c r="C18" s="141"/>
      <c r="D18" s="144"/>
      <c r="E18" s="49"/>
      <c r="F18" s="49"/>
      <c r="G18" s="50"/>
      <c r="H18" s="50"/>
      <c r="I18" s="51"/>
      <c r="J18" s="50"/>
      <c r="K18" s="50"/>
      <c r="L18" s="51"/>
      <c r="M18" s="50"/>
      <c r="N18" s="50"/>
      <c r="O18" s="51"/>
      <c r="P18" s="147"/>
      <c r="Q18" s="148"/>
      <c r="R18" s="37" t="s">
        <v>2</v>
      </c>
      <c r="S18" s="130"/>
    </row>
    <row r="19" spans="1:19" ht="21" customHeight="1" x14ac:dyDescent="0.4">
      <c r="A19" s="135">
        <f>IF([1]人数!$F15=0," ",[1]人数!$F15)</f>
        <v>8</v>
      </c>
      <c r="B19" s="138" t="s">
        <v>25</v>
      </c>
      <c r="C19" s="152" t="s">
        <v>187</v>
      </c>
      <c r="D19" s="155" t="str">
        <f>IF(ISERROR(VLOOKUP(2,[1]作成!$H$168:$K$222,4,FALSE))," ",VLOOKUP(2,[1]作成!$H$168:$K$222,4,FALSE))</f>
        <v>牛乳</v>
      </c>
      <c r="E19" s="158" t="s">
        <v>137</v>
      </c>
      <c r="F19" s="159"/>
      <c r="G19" s="52" t="s">
        <v>26</v>
      </c>
      <c r="H19" s="45" t="s">
        <v>27</v>
      </c>
      <c r="I19" s="53"/>
      <c r="J19" s="52" t="s">
        <v>28</v>
      </c>
      <c r="K19" s="45" t="s">
        <v>29</v>
      </c>
      <c r="L19" s="54" t="s">
        <v>30</v>
      </c>
      <c r="M19" s="45" t="s">
        <v>31</v>
      </c>
      <c r="N19" s="45" t="s">
        <v>32</v>
      </c>
      <c r="O19" s="55"/>
      <c r="P19" s="70">
        <f>IF([1]計算!U9=0," ",[1]計算!U9)</f>
        <v>686.1008999999998</v>
      </c>
      <c r="Q19" s="57" t="s">
        <v>20</v>
      </c>
      <c r="R19" s="37" t="s">
        <v>2</v>
      </c>
      <c r="S19" s="29"/>
    </row>
    <row r="20" spans="1:19" ht="21" customHeight="1" x14ac:dyDescent="0.4">
      <c r="A20" s="136"/>
      <c r="B20" s="138"/>
      <c r="C20" s="153"/>
      <c r="D20" s="156"/>
      <c r="E20" s="160" t="s">
        <v>138</v>
      </c>
      <c r="F20" s="161"/>
      <c r="G20" s="52" t="s">
        <v>33</v>
      </c>
      <c r="H20" s="45" t="s">
        <v>34</v>
      </c>
      <c r="I20" s="53"/>
      <c r="J20" s="52" t="s">
        <v>35</v>
      </c>
      <c r="K20" s="45" t="s">
        <v>36</v>
      </c>
      <c r="L20" s="53" t="s">
        <v>37</v>
      </c>
      <c r="M20" s="45" t="s">
        <v>38</v>
      </c>
      <c r="N20" s="45" t="s">
        <v>39</v>
      </c>
      <c r="O20" s="55"/>
      <c r="P20" s="70">
        <f>IF([1]計算!X9=0," ",[1]計算!X9)</f>
        <v>26.480900000000005</v>
      </c>
      <c r="Q20" s="58" t="s">
        <v>22</v>
      </c>
      <c r="R20" s="37" t="s">
        <v>2</v>
      </c>
      <c r="S20" s="29"/>
    </row>
    <row r="21" spans="1:19" ht="21" customHeight="1" x14ac:dyDescent="0.4">
      <c r="A21" s="136"/>
      <c r="B21" s="138"/>
      <c r="C21" s="153"/>
      <c r="D21" s="156"/>
      <c r="E21" s="160" t="s">
        <v>139</v>
      </c>
      <c r="F21" s="161"/>
      <c r="G21" s="52" t="s">
        <v>40</v>
      </c>
      <c r="H21" s="45" t="s">
        <v>41</v>
      </c>
      <c r="I21" s="53"/>
      <c r="J21" s="52" t="s">
        <v>42</v>
      </c>
      <c r="K21" s="45" t="s">
        <v>43</v>
      </c>
      <c r="L21" s="53"/>
      <c r="M21" s="45" t="s">
        <v>44</v>
      </c>
      <c r="N21" s="45"/>
      <c r="O21" s="55"/>
      <c r="P21" s="70">
        <f>IF([1]計算!Z9=0," ",[1]計算!Z9)</f>
        <v>16.5624</v>
      </c>
      <c r="Q21" s="58" t="s">
        <v>22</v>
      </c>
      <c r="R21" s="37" t="s">
        <v>2</v>
      </c>
      <c r="S21" s="29"/>
    </row>
    <row r="22" spans="1:19" ht="21" customHeight="1" x14ac:dyDescent="0.4">
      <c r="A22" s="137"/>
      <c r="B22" s="138"/>
      <c r="C22" s="154"/>
      <c r="D22" s="157"/>
      <c r="E22" s="59" t="s">
        <v>140</v>
      </c>
      <c r="F22" s="60" t="s">
        <v>141</v>
      </c>
      <c r="G22" s="52" t="s">
        <v>45</v>
      </c>
      <c r="H22" s="45"/>
      <c r="I22" s="53"/>
      <c r="J22" s="52" t="s">
        <v>46</v>
      </c>
      <c r="K22" s="45" t="s">
        <v>47</v>
      </c>
      <c r="L22" s="53"/>
      <c r="M22" s="45" t="s">
        <v>48</v>
      </c>
      <c r="N22" s="46"/>
      <c r="O22" s="55"/>
      <c r="P22" s="150" t="s">
        <v>195</v>
      </c>
      <c r="Q22" s="151"/>
      <c r="R22" s="37" t="s">
        <v>2</v>
      </c>
      <c r="S22" s="29"/>
    </row>
    <row r="23" spans="1:19" ht="21" customHeight="1" x14ac:dyDescent="0.4">
      <c r="A23" s="135">
        <f>IF([1]人数!$F16=0," ",[1]人数!$F16)</f>
        <v>9</v>
      </c>
      <c r="B23" s="138" t="s">
        <v>49</v>
      </c>
      <c r="C23" s="152" t="s">
        <v>188</v>
      </c>
      <c r="D23" s="155" t="str">
        <f>IF(ISERROR(VLOOKUP(2,[1]作成!$H$223:$K$277,4,FALSE))," ",VLOOKUP(2,[1]作成!$H$223:$K$277,4,FALSE))</f>
        <v>牛乳</v>
      </c>
      <c r="E23" s="158" t="s">
        <v>142</v>
      </c>
      <c r="F23" s="159"/>
      <c r="G23" s="61" t="s">
        <v>26</v>
      </c>
      <c r="H23" s="41" t="s">
        <v>50</v>
      </c>
      <c r="I23" s="62"/>
      <c r="J23" s="61" t="s">
        <v>36</v>
      </c>
      <c r="K23" s="41" t="s">
        <v>30</v>
      </c>
      <c r="L23" s="63"/>
      <c r="M23" s="41" t="s">
        <v>51</v>
      </c>
      <c r="N23" s="41" t="s">
        <v>52</v>
      </c>
      <c r="O23" s="63"/>
      <c r="P23" s="70">
        <f>IF([1]計算!U10=0," ",[1]計算!U10)</f>
        <v>662.57377999999983</v>
      </c>
      <c r="Q23" s="57" t="s">
        <v>20</v>
      </c>
      <c r="R23" s="37" t="s">
        <v>2</v>
      </c>
      <c r="S23" s="29"/>
    </row>
    <row r="24" spans="1:19" ht="21" customHeight="1" x14ac:dyDescent="0.4">
      <c r="A24" s="136"/>
      <c r="B24" s="138"/>
      <c r="C24" s="153"/>
      <c r="D24" s="156"/>
      <c r="E24" s="160" t="s">
        <v>143</v>
      </c>
      <c r="F24" s="161"/>
      <c r="G24" s="52" t="s">
        <v>27</v>
      </c>
      <c r="H24" s="45" t="s">
        <v>33</v>
      </c>
      <c r="I24" s="53"/>
      <c r="J24" s="52" t="s">
        <v>28</v>
      </c>
      <c r="K24" s="45" t="s">
        <v>37</v>
      </c>
      <c r="L24" s="54"/>
      <c r="M24" s="45" t="s">
        <v>53</v>
      </c>
      <c r="N24" s="45" t="s">
        <v>54</v>
      </c>
      <c r="O24" s="54"/>
      <c r="P24" s="70">
        <f>IF([1]計算!X10=0," ",[1]計算!X10)</f>
        <v>27.165483999999999</v>
      </c>
      <c r="Q24" s="58" t="s">
        <v>22</v>
      </c>
      <c r="R24" s="37" t="s">
        <v>2</v>
      </c>
      <c r="S24" s="29"/>
    </row>
    <row r="25" spans="1:19" ht="21" customHeight="1" x14ac:dyDescent="0.4">
      <c r="A25" s="136"/>
      <c r="B25" s="138"/>
      <c r="C25" s="153"/>
      <c r="D25" s="156"/>
      <c r="E25" s="160" t="s">
        <v>144</v>
      </c>
      <c r="F25" s="161"/>
      <c r="G25" s="52" t="s">
        <v>55</v>
      </c>
      <c r="H25" s="45" t="s">
        <v>56</v>
      </c>
      <c r="I25" s="53"/>
      <c r="J25" s="52" t="s">
        <v>57</v>
      </c>
      <c r="K25" s="45"/>
      <c r="L25" s="54"/>
      <c r="M25" s="45" t="s">
        <v>38</v>
      </c>
      <c r="N25" s="45"/>
      <c r="O25" s="53"/>
      <c r="P25" s="70">
        <f>IF([1]計算!Z10=0," ",[1]計算!Z10)</f>
        <v>19.602005999999996</v>
      </c>
      <c r="Q25" s="58" t="s">
        <v>22</v>
      </c>
      <c r="R25" s="37" t="s">
        <v>2</v>
      </c>
      <c r="S25" s="29"/>
    </row>
    <row r="26" spans="1:19" ht="21" customHeight="1" x14ac:dyDescent="0.4">
      <c r="A26" s="137"/>
      <c r="B26" s="138"/>
      <c r="C26" s="154"/>
      <c r="D26" s="157"/>
      <c r="E26" s="59" t="s">
        <v>141</v>
      </c>
      <c r="F26" s="60" t="s">
        <v>141</v>
      </c>
      <c r="G26" s="64" t="s">
        <v>45</v>
      </c>
      <c r="H26" s="50" t="s">
        <v>58</v>
      </c>
      <c r="I26" s="65"/>
      <c r="J26" s="64" t="s">
        <v>59</v>
      </c>
      <c r="K26" s="50"/>
      <c r="L26" s="66"/>
      <c r="M26" s="50" t="s">
        <v>60</v>
      </c>
      <c r="N26" s="50"/>
      <c r="O26" s="65"/>
      <c r="P26" s="150" t="str">
        <f>IF([1]人数!I16=0," ",[1]人数!I16)</f>
        <v xml:space="preserve"> </v>
      </c>
      <c r="Q26" s="151"/>
      <c r="R26" s="37" t="s">
        <v>2</v>
      </c>
      <c r="S26" s="29"/>
    </row>
    <row r="27" spans="1:19" ht="21" customHeight="1" x14ac:dyDescent="0.4">
      <c r="A27" s="135">
        <f>IF([1]人数!$F17=0," ",[1]人数!$F17)</f>
        <v>12</v>
      </c>
      <c r="B27" s="162" t="s">
        <v>19</v>
      </c>
      <c r="C27" s="152" t="s">
        <v>189</v>
      </c>
      <c r="D27" s="155" t="str">
        <f>IF(ISERROR(VLOOKUP(2,[1]作成!$H$278:$K$332,4,FALSE))," ",VLOOKUP(2,[1]作成!$H$278:$K$332,4,FALSE))</f>
        <v>牛乳</v>
      </c>
      <c r="E27" s="158" t="s">
        <v>145</v>
      </c>
      <c r="F27" s="159"/>
      <c r="G27" s="52" t="s">
        <v>26</v>
      </c>
      <c r="H27" s="45"/>
      <c r="I27" s="54"/>
      <c r="J27" s="52" t="s">
        <v>61</v>
      </c>
      <c r="K27" s="45" t="s">
        <v>28</v>
      </c>
      <c r="L27" s="54"/>
      <c r="M27" s="45" t="s">
        <v>62</v>
      </c>
      <c r="N27" s="45" t="s">
        <v>63</v>
      </c>
      <c r="O27" s="45"/>
      <c r="P27" s="70">
        <f>IF([1]計算!U11=0," ",[1]計算!U11)</f>
        <v>683.02570000000003</v>
      </c>
      <c r="Q27" s="57" t="s">
        <v>20</v>
      </c>
      <c r="R27" s="37" t="s">
        <v>2</v>
      </c>
      <c r="S27" s="29"/>
    </row>
    <row r="28" spans="1:19" ht="21" customHeight="1" x14ac:dyDescent="0.4">
      <c r="A28" s="136"/>
      <c r="B28" s="163"/>
      <c r="C28" s="153"/>
      <c r="D28" s="156"/>
      <c r="E28" s="160" t="s">
        <v>146</v>
      </c>
      <c r="F28" s="161"/>
      <c r="G28" s="52" t="s">
        <v>64</v>
      </c>
      <c r="H28" s="45"/>
      <c r="I28" s="54"/>
      <c r="J28" s="52" t="s">
        <v>43</v>
      </c>
      <c r="K28" s="45" t="s">
        <v>65</v>
      </c>
      <c r="L28" s="53"/>
      <c r="M28" s="45" t="s">
        <v>32</v>
      </c>
      <c r="N28" s="45" t="s">
        <v>66</v>
      </c>
      <c r="O28" s="46"/>
      <c r="P28" s="70">
        <f>IF([1]計算!X11=0," ",[1]計算!X11)</f>
        <v>26.146409999999999</v>
      </c>
      <c r="Q28" s="58" t="s">
        <v>22</v>
      </c>
      <c r="R28" s="37" t="s">
        <v>2</v>
      </c>
      <c r="S28" s="29"/>
    </row>
    <row r="29" spans="1:19" ht="21" customHeight="1" x14ac:dyDescent="0.4">
      <c r="A29" s="136"/>
      <c r="B29" s="163"/>
      <c r="C29" s="153"/>
      <c r="D29" s="156"/>
      <c r="E29" s="160" t="s">
        <v>147</v>
      </c>
      <c r="F29" s="161"/>
      <c r="G29" s="52" t="s">
        <v>67</v>
      </c>
      <c r="H29" s="45"/>
      <c r="I29" s="54"/>
      <c r="J29" s="52" t="s">
        <v>36</v>
      </c>
      <c r="K29" s="45" t="s">
        <v>68</v>
      </c>
      <c r="L29" s="53"/>
      <c r="M29" s="45" t="s">
        <v>38</v>
      </c>
      <c r="N29" s="45" t="s">
        <v>69</v>
      </c>
      <c r="O29" s="46"/>
      <c r="P29" s="70">
        <f>IF([1]計算!Z11=0," ",[1]計算!Z11)</f>
        <v>33.608189999999986</v>
      </c>
      <c r="Q29" s="58" t="s">
        <v>22</v>
      </c>
      <c r="R29" s="37" t="s">
        <v>2</v>
      </c>
      <c r="S29" s="29"/>
    </row>
    <row r="30" spans="1:19" ht="21" customHeight="1" x14ac:dyDescent="0.4">
      <c r="A30" s="137"/>
      <c r="B30" s="164"/>
      <c r="C30" s="154"/>
      <c r="D30" s="157"/>
      <c r="E30" s="49" t="s">
        <v>141</v>
      </c>
      <c r="F30" s="49" t="s">
        <v>141</v>
      </c>
      <c r="G30" s="52" t="s">
        <v>27</v>
      </c>
      <c r="H30" s="45"/>
      <c r="I30" s="54"/>
      <c r="J30" s="52" t="s">
        <v>70</v>
      </c>
      <c r="K30" s="45"/>
      <c r="L30" s="53"/>
      <c r="M30" s="45" t="s">
        <v>60</v>
      </c>
      <c r="N30" s="45"/>
      <c r="O30" s="46"/>
      <c r="P30" s="150" t="str">
        <f>IF([1]人数!I17=0," ",[1]人数!I17)</f>
        <v xml:space="preserve"> </v>
      </c>
      <c r="Q30" s="151"/>
      <c r="R30" s="37" t="s">
        <v>2</v>
      </c>
      <c r="S30" s="29"/>
    </row>
    <row r="31" spans="1:19" ht="21" customHeight="1" x14ac:dyDescent="0.4">
      <c r="A31" s="135">
        <f>IF([1]人数!$F18=0," ",[1]人数!$F18)</f>
        <v>13</v>
      </c>
      <c r="B31" s="138" t="s">
        <v>23</v>
      </c>
      <c r="C31" s="152" t="s">
        <v>188</v>
      </c>
      <c r="D31" s="155" t="str">
        <f>IF(ISERROR(VLOOKUP(2,[1]作成!$H$333:$K$387,4,FALSE))," ",VLOOKUP(2,[1]作成!$H$333:$K$387,4,FALSE))</f>
        <v>牛乳</v>
      </c>
      <c r="E31" s="158" t="s">
        <v>148</v>
      </c>
      <c r="F31" s="159"/>
      <c r="G31" s="61" t="s">
        <v>26</v>
      </c>
      <c r="H31" s="41" t="s">
        <v>71</v>
      </c>
      <c r="I31" s="63" t="s">
        <v>72</v>
      </c>
      <c r="J31" s="61" t="s">
        <v>36</v>
      </c>
      <c r="K31" s="41" t="s">
        <v>57</v>
      </c>
      <c r="L31" s="63" t="s">
        <v>73</v>
      </c>
      <c r="M31" s="41" t="s">
        <v>51</v>
      </c>
      <c r="N31" s="41" t="s">
        <v>38</v>
      </c>
      <c r="O31" s="63"/>
      <c r="P31" s="70">
        <f>IF([1]計算!U12=0," ",[1]計算!U12)</f>
        <v>664.01089999999965</v>
      </c>
      <c r="Q31" s="57" t="s">
        <v>20</v>
      </c>
      <c r="R31" s="37" t="s">
        <v>2</v>
      </c>
      <c r="S31" s="29"/>
    </row>
    <row r="32" spans="1:19" ht="21" customHeight="1" x14ac:dyDescent="0.4">
      <c r="A32" s="136"/>
      <c r="B32" s="138"/>
      <c r="C32" s="153"/>
      <c r="D32" s="156"/>
      <c r="E32" s="160" t="s">
        <v>149</v>
      </c>
      <c r="F32" s="161"/>
      <c r="G32" s="52" t="s">
        <v>74</v>
      </c>
      <c r="H32" s="45" t="s">
        <v>75</v>
      </c>
      <c r="I32" s="53"/>
      <c r="J32" s="52" t="s">
        <v>68</v>
      </c>
      <c r="K32" s="45" t="s">
        <v>61</v>
      </c>
      <c r="L32" s="54"/>
      <c r="M32" s="45" t="s">
        <v>44</v>
      </c>
      <c r="N32" s="45" t="s">
        <v>76</v>
      </c>
      <c r="O32" s="54"/>
      <c r="P32" s="70">
        <f>IF([1]計算!X12=0," ",[1]計算!X12)</f>
        <v>30.926629999999999</v>
      </c>
      <c r="Q32" s="58" t="s">
        <v>22</v>
      </c>
      <c r="R32" s="37" t="s">
        <v>2</v>
      </c>
      <c r="S32" s="29"/>
    </row>
    <row r="33" spans="1:19" ht="21" customHeight="1" x14ac:dyDescent="0.4">
      <c r="A33" s="136"/>
      <c r="B33" s="138"/>
      <c r="C33" s="153"/>
      <c r="D33" s="156"/>
      <c r="E33" s="160" t="s">
        <v>150</v>
      </c>
      <c r="F33" s="161"/>
      <c r="G33" s="52" t="s">
        <v>56</v>
      </c>
      <c r="H33" s="45" t="s">
        <v>27</v>
      </c>
      <c r="I33" s="53"/>
      <c r="J33" s="52" t="s">
        <v>70</v>
      </c>
      <c r="K33" s="45" t="s">
        <v>43</v>
      </c>
      <c r="L33" s="54"/>
      <c r="M33" s="45" t="s">
        <v>52</v>
      </c>
      <c r="N33" s="45"/>
      <c r="O33" s="54"/>
      <c r="P33" s="70">
        <f>IF([1]計算!Z12=0," ",[1]計算!Z12)</f>
        <v>17.633990000000004</v>
      </c>
      <c r="Q33" s="58" t="s">
        <v>22</v>
      </c>
      <c r="R33" s="37" t="s">
        <v>2</v>
      </c>
      <c r="S33" s="29"/>
    </row>
    <row r="34" spans="1:19" ht="21" customHeight="1" x14ac:dyDescent="0.4">
      <c r="A34" s="137"/>
      <c r="B34" s="138"/>
      <c r="C34" s="154"/>
      <c r="D34" s="157"/>
      <c r="E34" s="59" t="s">
        <v>72</v>
      </c>
      <c r="F34" s="60" t="s">
        <v>141</v>
      </c>
      <c r="G34" s="64" t="s">
        <v>77</v>
      </c>
      <c r="H34" s="50" t="s">
        <v>58</v>
      </c>
      <c r="I34" s="65"/>
      <c r="J34" s="64" t="s">
        <v>28</v>
      </c>
      <c r="K34" s="50" t="s">
        <v>78</v>
      </c>
      <c r="L34" s="65"/>
      <c r="M34" s="50" t="s">
        <v>53</v>
      </c>
      <c r="N34" s="50"/>
      <c r="O34" s="65"/>
      <c r="P34" s="150" t="str">
        <f>IF([1]人数!I18=0," ",[1]人数!I18)</f>
        <v xml:space="preserve"> </v>
      </c>
      <c r="Q34" s="151"/>
      <c r="R34" s="37" t="s">
        <v>2</v>
      </c>
      <c r="S34" s="29"/>
    </row>
    <row r="35" spans="1:19" ht="21" customHeight="1" x14ac:dyDescent="0.4">
      <c r="A35" s="135">
        <f>IF([1]人数!$F19=0," ",[1]人数!$F19)</f>
        <v>14</v>
      </c>
      <c r="B35" s="138" t="s">
        <v>24</v>
      </c>
      <c r="C35" s="152" t="s">
        <v>188</v>
      </c>
      <c r="D35" s="155" t="str">
        <f>IF(ISERROR(VLOOKUP(2,[1]作成!$H$388:$K$442,4,FALSE))," ",VLOOKUP(2,[1]作成!$H$388:$K$442,4,FALSE))</f>
        <v>牛乳</v>
      </c>
      <c r="E35" s="158" t="s">
        <v>151</v>
      </c>
      <c r="F35" s="159"/>
      <c r="G35" s="52" t="s">
        <v>26</v>
      </c>
      <c r="H35" s="45" t="s">
        <v>58</v>
      </c>
      <c r="I35" s="54"/>
      <c r="J35" s="52" t="s">
        <v>202</v>
      </c>
      <c r="K35" s="45" t="s">
        <v>79</v>
      </c>
      <c r="L35" s="54" t="s">
        <v>136</v>
      </c>
      <c r="M35" s="45" t="s">
        <v>51</v>
      </c>
      <c r="N35" s="45" t="s">
        <v>83</v>
      </c>
      <c r="O35" s="54"/>
      <c r="P35" s="70">
        <f>IF([1]計算!U13=0," ",[1]計算!U13)</f>
        <v>654.54720000000009</v>
      </c>
      <c r="Q35" s="57" t="s">
        <v>20</v>
      </c>
      <c r="R35" s="37" t="s">
        <v>2</v>
      </c>
      <c r="S35" s="29"/>
    </row>
    <row r="36" spans="1:19" ht="21" customHeight="1" x14ac:dyDescent="0.4">
      <c r="A36" s="136"/>
      <c r="B36" s="138"/>
      <c r="C36" s="153"/>
      <c r="D36" s="156"/>
      <c r="E36" s="160" t="s">
        <v>152</v>
      </c>
      <c r="F36" s="161"/>
      <c r="G36" s="52" t="s">
        <v>27</v>
      </c>
      <c r="H36" s="45" t="s">
        <v>56</v>
      </c>
      <c r="I36" s="54"/>
      <c r="J36" s="52" t="s">
        <v>80</v>
      </c>
      <c r="K36" s="45" t="s">
        <v>36</v>
      </c>
      <c r="L36" s="54"/>
      <c r="M36" s="45" t="s">
        <v>44</v>
      </c>
      <c r="N36" s="45"/>
      <c r="O36" s="54"/>
      <c r="P36" s="70">
        <f>IF([1]計算!X13=0," ",[1]計算!X13)</f>
        <v>29.553679999999993</v>
      </c>
      <c r="Q36" s="58" t="s">
        <v>22</v>
      </c>
      <c r="R36" s="37" t="s">
        <v>2</v>
      </c>
      <c r="S36" s="29"/>
    </row>
    <row r="37" spans="1:19" ht="21" customHeight="1" x14ac:dyDescent="0.4">
      <c r="A37" s="136"/>
      <c r="B37" s="138"/>
      <c r="C37" s="153"/>
      <c r="D37" s="156"/>
      <c r="E37" s="160" t="s">
        <v>153</v>
      </c>
      <c r="F37" s="161"/>
      <c r="G37" s="52" t="s">
        <v>81</v>
      </c>
      <c r="H37" s="45"/>
      <c r="I37" s="53"/>
      <c r="J37" s="52" t="s">
        <v>70</v>
      </c>
      <c r="K37" s="45" t="s">
        <v>28</v>
      </c>
      <c r="L37" s="54"/>
      <c r="M37" s="45" t="s">
        <v>97</v>
      </c>
      <c r="N37" s="46"/>
      <c r="O37" s="54"/>
      <c r="P37" s="70">
        <f>IF([1]計算!Z13=0," ",[1]計算!Z13)</f>
        <v>22.015919999999998</v>
      </c>
      <c r="Q37" s="58" t="s">
        <v>22</v>
      </c>
      <c r="R37" s="37" t="s">
        <v>2</v>
      </c>
      <c r="S37" s="29"/>
    </row>
    <row r="38" spans="1:19" ht="21" customHeight="1" x14ac:dyDescent="0.4">
      <c r="A38" s="137"/>
      <c r="B38" s="138"/>
      <c r="C38" s="154"/>
      <c r="D38" s="157"/>
      <c r="E38" s="59" t="s">
        <v>141</v>
      </c>
      <c r="F38" s="60" t="s">
        <v>141</v>
      </c>
      <c r="G38" s="52" t="s">
        <v>82</v>
      </c>
      <c r="H38" s="45"/>
      <c r="I38" s="53"/>
      <c r="J38" s="52" t="s">
        <v>57</v>
      </c>
      <c r="K38" s="45" t="s">
        <v>30</v>
      </c>
      <c r="L38" s="53"/>
      <c r="M38" s="45" t="s">
        <v>48</v>
      </c>
      <c r="N38" s="46"/>
      <c r="O38" s="54"/>
      <c r="P38" s="150" t="s">
        <v>194</v>
      </c>
      <c r="Q38" s="151"/>
      <c r="R38" s="37" t="s">
        <v>2</v>
      </c>
      <c r="S38" s="29"/>
    </row>
    <row r="39" spans="1:19" ht="21" customHeight="1" x14ac:dyDescent="0.4">
      <c r="A39" s="135">
        <f>IF([1]人数!$F20=0," ",[1]人数!$F20)</f>
        <v>15</v>
      </c>
      <c r="B39" s="138" t="s">
        <v>25</v>
      </c>
      <c r="C39" s="152" t="s">
        <v>188</v>
      </c>
      <c r="D39" s="155" t="str">
        <f>IF(ISERROR(VLOOKUP(2,[1]作成!$H$443:$K$497,4,FALSE))," ",VLOOKUP(2,[1]作成!$H$443:$K$497,4,FALSE))</f>
        <v>牛乳</v>
      </c>
      <c r="E39" s="158" t="s">
        <v>154</v>
      </c>
      <c r="F39" s="159"/>
      <c r="G39" s="61" t="s">
        <v>26</v>
      </c>
      <c r="H39" s="41" t="s">
        <v>84</v>
      </c>
      <c r="I39" s="62"/>
      <c r="J39" s="61" t="s">
        <v>28</v>
      </c>
      <c r="K39" s="41" t="s">
        <v>42</v>
      </c>
      <c r="L39" s="63" t="s">
        <v>73</v>
      </c>
      <c r="M39" s="41" t="s">
        <v>51</v>
      </c>
      <c r="N39" s="41" t="s">
        <v>32</v>
      </c>
      <c r="O39" s="63"/>
      <c r="P39" s="70">
        <f>IF([1]計算!U14=0," ",[1]計算!U14)</f>
        <v>716.21510000000012</v>
      </c>
      <c r="Q39" s="57" t="s">
        <v>20</v>
      </c>
      <c r="R39" s="37" t="s">
        <v>2</v>
      </c>
      <c r="S39" s="29"/>
    </row>
    <row r="40" spans="1:19" ht="21" customHeight="1" x14ac:dyDescent="0.4">
      <c r="A40" s="136"/>
      <c r="B40" s="138"/>
      <c r="C40" s="153"/>
      <c r="D40" s="156"/>
      <c r="E40" s="160" t="s">
        <v>155</v>
      </c>
      <c r="F40" s="161"/>
      <c r="G40" s="52" t="s">
        <v>85</v>
      </c>
      <c r="H40" s="45" t="s">
        <v>86</v>
      </c>
      <c r="I40" s="53"/>
      <c r="J40" s="52" t="s">
        <v>87</v>
      </c>
      <c r="K40" s="45" t="s">
        <v>35</v>
      </c>
      <c r="L40" s="54"/>
      <c r="M40" s="45" t="s">
        <v>88</v>
      </c>
      <c r="N40" s="45" t="s">
        <v>44</v>
      </c>
      <c r="O40" s="53"/>
      <c r="P40" s="70">
        <f>IF([1]計算!X14=0," ",[1]計算!X14)</f>
        <v>30.035589999999988</v>
      </c>
      <c r="Q40" s="58" t="s">
        <v>22</v>
      </c>
      <c r="R40" s="37" t="s">
        <v>2</v>
      </c>
      <c r="S40" s="29"/>
    </row>
    <row r="41" spans="1:19" ht="21" customHeight="1" x14ac:dyDescent="0.4">
      <c r="A41" s="136"/>
      <c r="B41" s="138"/>
      <c r="C41" s="153"/>
      <c r="D41" s="156"/>
      <c r="E41" s="160" t="s">
        <v>156</v>
      </c>
      <c r="F41" s="161"/>
      <c r="G41" s="52" t="s">
        <v>89</v>
      </c>
      <c r="H41" s="45"/>
      <c r="I41" s="53"/>
      <c r="J41" s="52" t="s">
        <v>37</v>
      </c>
      <c r="K41" s="45" t="s">
        <v>43</v>
      </c>
      <c r="L41" s="54"/>
      <c r="M41" s="45" t="s">
        <v>38</v>
      </c>
      <c r="N41" s="45"/>
      <c r="O41" s="53"/>
      <c r="P41" s="70">
        <f>IF([1]計算!Z14=0," ",[1]計算!Z14)</f>
        <v>24.532159999999998</v>
      </c>
      <c r="Q41" s="58" t="s">
        <v>22</v>
      </c>
      <c r="R41" s="37" t="s">
        <v>2</v>
      </c>
      <c r="S41" s="29"/>
    </row>
    <row r="42" spans="1:19" ht="21" customHeight="1" x14ac:dyDescent="0.4">
      <c r="A42" s="137"/>
      <c r="B42" s="138"/>
      <c r="C42" s="154"/>
      <c r="D42" s="157"/>
      <c r="E42" s="59" t="s">
        <v>141</v>
      </c>
      <c r="F42" s="60" t="s">
        <v>141</v>
      </c>
      <c r="G42" s="64" t="s">
        <v>90</v>
      </c>
      <c r="H42" s="50"/>
      <c r="I42" s="65"/>
      <c r="J42" s="64" t="s">
        <v>36</v>
      </c>
      <c r="K42" s="50" t="s">
        <v>61</v>
      </c>
      <c r="L42" s="66"/>
      <c r="M42" s="50" t="s">
        <v>76</v>
      </c>
      <c r="N42" s="50"/>
      <c r="O42" s="65"/>
      <c r="P42" s="150" t="str">
        <f>IF([1]人数!I20=0," ",[1]人数!I20)</f>
        <v xml:space="preserve"> </v>
      </c>
      <c r="Q42" s="151"/>
      <c r="R42" s="37" t="s">
        <v>2</v>
      </c>
      <c r="S42" s="29"/>
    </row>
    <row r="43" spans="1:19" ht="21" customHeight="1" x14ac:dyDescent="0.4">
      <c r="A43" s="135">
        <f>IF([1]人数!$F21=0," ",[1]人数!$F21)</f>
        <v>16</v>
      </c>
      <c r="B43" s="138" t="s">
        <v>49</v>
      </c>
      <c r="C43" s="152" t="s">
        <v>190</v>
      </c>
      <c r="D43" s="155" t="str">
        <f>IF(ISERROR(VLOOKUP(2,[1]作成!$H$498:$K$552,4,FALSE))," ",VLOOKUP(2,[1]作成!$H$498:$K$552,4,FALSE))</f>
        <v>牛乳</v>
      </c>
      <c r="E43" s="158" t="s">
        <v>157</v>
      </c>
      <c r="F43" s="159"/>
      <c r="G43" s="52" t="s">
        <v>64</v>
      </c>
      <c r="H43" s="45" t="s">
        <v>55</v>
      </c>
      <c r="I43" s="53"/>
      <c r="J43" s="52" t="s">
        <v>36</v>
      </c>
      <c r="K43" s="45" t="s">
        <v>61</v>
      </c>
      <c r="L43" s="54" t="s">
        <v>37</v>
      </c>
      <c r="M43" s="45" t="s">
        <v>91</v>
      </c>
      <c r="N43" s="45" t="s">
        <v>92</v>
      </c>
      <c r="O43" s="54"/>
      <c r="P43" s="70">
        <f>IF([1]計算!U15=0," ",[1]計算!U15)</f>
        <v>674.71219999999994</v>
      </c>
      <c r="Q43" s="57" t="s">
        <v>20</v>
      </c>
      <c r="R43" s="37" t="s">
        <v>2</v>
      </c>
      <c r="S43" s="29"/>
    </row>
    <row r="44" spans="1:19" ht="21" customHeight="1" x14ac:dyDescent="0.4">
      <c r="A44" s="136"/>
      <c r="B44" s="138"/>
      <c r="C44" s="153"/>
      <c r="D44" s="156"/>
      <c r="E44" s="160" t="s">
        <v>158</v>
      </c>
      <c r="F44" s="161"/>
      <c r="G44" s="52" t="s">
        <v>26</v>
      </c>
      <c r="H44" s="45" t="s">
        <v>93</v>
      </c>
      <c r="I44" s="53"/>
      <c r="J44" s="52" t="s">
        <v>28</v>
      </c>
      <c r="K44" s="45" t="s">
        <v>94</v>
      </c>
      <c r="L44" s="54"/>
      <c r="M44" s="45" t="s">
        <v>32</v>
      </c>
      <c r="N44" s="45"/>
      <c r="O44" s="54"/>
      <c r="P44" s="70">
        <f>IF([1]計算!X15=0," ",[1]計算!X15)</f>
        <v>27.84775999999999</v>
      </c>
      <c r="Q44" s="58" t="s">
        <v>22</v>
      </c>
      <c r="R44" s="37" t="s">
        <v>2</v>
      </c>
      <c r="S44" s="29"/>
    </row>
    <row r="45" spans="1:19" ht="21" customHeight="1" x14ac:dyDescent="0.4">
      <c r="A45" s="136"/>
      <c r="B45" s="138"/>
      <c r="C45" s="153"/>
      <c r="D45" s="156"/>
      <c r="E45" s="160" t="s">
        <v>141</v>
      </c>
      <c r="F45" s="161"/>
      <c r="G45" s="52" t="s">
        <v>77</v>
      </c>
      <c r="H45" s="45" t="s">
        <v>81</v>
      </c>
      <c r="I45" s="53"/>
      <c r="J45" s="52" t="s">
        <v>95</v>
      </c>
      <c r="K45" s="45" t="s">
        <v>70</v>
      </c>
      <c r="L45" s="54"/>
      <c r="M45" s="45" t="s">
        <v>69</v>
      </c>
      <c r="N45" s="45"/>
      <c r="O45" s="54"/>
      <c r="P45" s="70">
        <f>IF([1]計算!Z15=0," ",[1]計算!Z15)</f>
        <v>27.575340000000001</v>
      </c>
      <c r="Q45" s="58" t="s">
        <v>22</v>
      </c>
      <c r="R45" s="37" t="s">
        <v>2</v>
      </c>
      <c r="S45" s="29"/>
    </row>
    <row r="46" spans="1:19" ht="21" customHeight="1" x14ac:dyDescent="0.4">
      <c r="A46" s="137"/>
      <c r="B46" s="138"/>
      <c r="C46" s="154"/>
      <c r="D46" s="157"/>
      <c r="E46" s="59" t="s">
        <v>141</v>
      </c>
      <c r="F46" s="60" t="s">
        <v>141</v>
      </c>
      <c r="G46" s="52" t="s">
        <v>27</v>
      </c>
      <c r="H46" s="45" t="s">
        <v>41</v>
      </c>
      <c r="I46" s="53"/>
      <c r="J46" s="52" t="s">
        <v>96</v>
      </c>
      <c r="K46" s="45" t="s">
        <v>65</v>
      </c>
      <c r="L46" s="53"/>
      <c r="M46" s="45" t="s">
        <v>97</v>
      </c>
      <c r="N46" s="46"/>
      <c r="O46" s="54"/>
      <c r="P46" s="150" t="str">
        <f>IF([1]人数!I21=0," ",[1]人数!I21)</f>
        <v xml:space="preserve"> </v>
      </c>
      <c r="Q46" s="151"/>
      <c r="R46" s="37" t="s">
        <v>2</v>
      </c>
      <c r="S46" s="29"/>
    </row>
    <row r="47" spans="1:19" ht="21" customHeight="1" x14ac:dyDescent="0.4">
      <c r="A47" s="135">
        <f>IF([1]人数!$F22=0," ",[1]人数!$F22)</f>
        <v>19</v>
      </c>
      <c r="B47" s="162" t="s">
        <v>19</v>
      </c>
      <c r="C47" s="152" t="s">
        <v>188</v>
      </c>
      <c r="D47" s="155" t="str">
        <f>IF(ISERROR(VLOOKUP(2,[1]作成!$H$553:$K$607,4,FALSE))," ",VLOOKUP(2,[1]作成!$H$553:$K$607,4,FALSE))</f>
        <v>牛乳</v>
      </c>
      <c r="E47" s="158" t="s">
        <v>159</v>
      </c>
      <c r="F47" s="159"/>
      <c r="G47" s="61" t="s">
        <v>26</v>
      </c>
      <c r="H47" s="41"/>
      <c r="I47" s="63"/>
      <c r="J47" s="61" t="s">
        <v>43</v>
      </c>
      <c r="K47" s="41" t="s">
        <v>87</v>
      </c>
      <c r="L47" s="62"/>
      <c r="M47" s="41" t="s">
        <v>51</v>
      </c>
      <c r="N47" s="41" t="s">
        <v>76</v>
      </c>
      <c r="O47" s="63"/>
      <c r="P47" s="70">
        <f>IF([1]計算!U16=0," ",[1]計算!U16)</f>
        <v>718.72930000000031</v>
      </c>
      <c r="Q47" s="57" t="s">
        <v>20</v>
      </c>
      <c r="R47" s="37" t="s">
        <v>2</v>
      </c>
      <c r="S47" s="29"/>
    </row>
    <row r="48" spans="1:19" ht="21" customHeight="1" x14ac:dyDescent="0.4">
      <c r="A48" s="136"/>
      <c r="B48" s="163"/>
      <c r="C48" s="153"/>
      <c r="D48" s="156"/>
      <c r="E48" s="160" t="s">
        <v>160</v>
      </c>
      <c r="F48" s="161"/>
      <c r="G48" s="52" t="s">
        <v>27</v>
      </c>
      <c r="H48" s="45"/>
      <c r="I48" s="53"/>
      <c r="J48" s="52" t="s">
        <v>61</v>
      </c>
      <c r="K48" s="45" t="s">
        <v>98</v>
      </c>
      <c r="L48" s="53"/>
      <c r="M48" s="45" t="s">
        <v>44</v>
      </c>
      <c r="N48" s="45" t="s">
        <v>99</v>
      </c>
      <c r="O48" s="54"/>
      <c r="P48" s="70">
        <f>IF([1]計算!X16=0," ",[1]計算!X16)</f>
        <v>24.972490000000001</v>
      </c>
      <c r="Q48" s="58" t="s">
        <v>22</v>
      </c>
      <c r="R48" s="37" t="s">
        <v>2</v>
      </c>
      <c r="S48" s="29"/>
    </row>
    <row r="49" spans="1:19" ht="21" customHeight="1" x14ac:dyDescent="0.4">
      <c r="A49" s="136"/>
      <c r="B49" s="163"/>
      <c r="C49" s="153"/>
      <c r="D49" s="156"/>
      <c r="E49" s="160" t="s">
        <v>161</v>
      </c>
      <c r="F49" s="161"/>
      <c r="G49" s="52" t="s">
        <v>50</v>
      </c>
      <c r="H49" s="45"/>
      <c r="I49" s="53"/>
      <c r="J49" s="52" t="s">
        <v>57</v>
      </c>
      <c r="K49" s="45" t="s">
        <v>35</v>
      </c>
      <c r="L49" s="53"/>
      <c r="M49" s="45" t="s">
        <v>48</v>
      </c>
      <c r="N49" s="45" t="s">
        <v>100</v>
      </c>
      <c r="O49" s="54"/>
      <c r="P49" s="70">
        <f>IF([1]計算!Z16=0," ",[1]計算!Z16)</f>
        <v>19.553050000000013</v>
      </c>
      <c r="Q49" s="58" t="s">
        <v>22</v>
      </c>
      <c r="R49" s="37" t="s">
        <v>2</v>
      </c>
      <c r="S49" s="29"/>
    </row>
    <row r="50" spans="1:19" ht="21" customHeight="1" x14ac:dyDescent="0.4">
      <c r="A50" s="137"/>
      <c r="B50" s="164"/>
      <c r="C50" s="154"/>
      <c r="D50" s="157"/>
      <c r="E50" s="49" t="s">
        <v>162</v>
      </c>
      <c r="F50" s="49" t="s">
        <v>141</v>
      </c>
      <c r="G50" s="64" t="s">
        <v>41</v>
      </c>
      <c r="H50" s="50"/>
      <c r="I50" s="65"/>
      <c r="J50" s="64" t="s">
        <v>28</v>
      </c>
      <c r="K50" s="50" t="s">
        <v>101</v>
      </c>
      <c r="L50" s="65"/>
      <c r="M50" s="50" t="s">
        <v>38</v>
      </c>
      <c r="N50" s="51"/>
      <c r="O50" s="66"/>
      <c r="P50" s="150" t="str">
        <f>IF([1]人数!I22=0," ",[1]人数!I22)</f>
        <v xml:space="preserve"> </v>
      </c>
      <c r="Q50" s="151"/>
      <c r="R50" s="37" t="s">
        <v>2</v>
      </c>
      <c r="S50" s="29"/>
    </row>
    <row r="51" spans="1:19" ht="21" customHeight="1" x14ac:dyDescent="0.4">
      <c r="A51" s="135">
        <f>IF([1]人数!$F23=0," ",[1]人数!$F23)</f>
        <v>20</v>
      </c>
      <c r="B51" s="138" t="s">
        <v>23</v>
      </c>
      <c r="C51" s="152" t="s">
        <v>188</v>
      </c>
      <c r="D51" s="155" t="str">
        <f>IF(ISERROR(VLOOKUP(2,[1]作成!$H$608:$K$662,4,FALSE))," ",VLOOKUP(2,[1]作成!$H$608:$K$662,4,FALSE))</f>
        <v>牛乳</v>
      </c>
      <c r="E51" s="158" t="s">
        <v>163</v>
      </c>
      <c r="F51" s="159"/>
      <c r="G51" s="52" t="s">
        <v>26</v>
      </c>
      <c r="H51" s="45" t="s">
        <v>82</v>
      </c>
      <c r="I51" s="54"/>
      <c r="J51" s="52" t="s">
        <v>43</v>
      </c>
      <c r="K51" s="45" t="s">
        <v>102</v>
      </c>
      <c r="L51" s="54" t="s">
        <v>103</v>
      </c>
      <c r="M51" s="45" t="s">
        <v>51</v>
      </c>
      <c r="N51" s="45"/>
      <c r="O51" s="54"/>
      <c r="P51" s="70">
        <f>IF([1]計算!U17=0," ",[1]計算!U17)</f>
        <v>615.16890000000012</v>
      </c>
      <c r="Q51" s="57" t="s">
        <v>20</v>
      </c>
      <c r="R51" s="37" t="s">
        <v>2</v>
      </c>
      <c r="S51" s="29"/>
    </row>
    <row r="52" spans="1:19" ht="21" customHeight="1" x14ac:dyDescent="0.4">
      <c r="A52" s="136"/>
      <c r="B52" s="138"/>
      <c r="C52" s="153"/>
      <c r="D52" s="156"/>
      <c r="E52" s="160" t="s">
        <v>164</v>
      </c>
      <c r="F52" s="161"/>
      <c r="G52" s="52" t="s">
        <v>104</v>
      </c>
      <c r="H52" s="45"/>
      <c r="I52" s="53"/>
      <c r="J52" s="52" t="s">
        <v>73</v>
      </c>
      <c r="K52" s="45" t="s">
        <v>105</v>
      </c>
      <c r="L52" s="54"/>
      <c r="M52" s="45" t="s">
        <v>38</v>
      </c>
      <c r="N52" s="45"/>
      <c r="O52" s="54"/>
      <c r="P52" s="70">
        <f>IF([1]計算!X17=0," ",[1]計算!X17)</f>
        <v>23.726299999999991</v>
      </c>
      <c r="Q52" s="58" t="s">
        <v>22</v>
      </c>
      <c r="R52" s="37" t="s">
        <v>2</v>
      </c>
      <c r="S52" s="29"/>
    </row>
    <row r="53" spans="1:19" ht="21" customHeight="1" x14ac:dyDescent="0.4">
      <c r="A53" s="136"/>
      <c r="B53" s="138"/>
      <c r="C53" s="153"/>
      <c r="D53" s="156"/>
      <c r="E53" s="160" t="s">
        <v>165</v>
      </c>
      <c r="F53" s="161"/>
      <c r="G53" s="52" t="s">
        <v>56</v>
      </c>
      <c r="H53" s="45"/>
      <c r="I53" s="53"/>
      <c r="J53" s="52" t="s">
        <v>70</v>
      </c>
      <c r="K53" s="45" t="s">
        <v>28</v>
      </c>
      <c r="L53" s="53"/>
      <c r="M53" s="45" t="s">
        <v>60</v>
      </c>
      <c r="N53" s="45"/>
      <c r="O53" s="54"/>
      <c r="P53" s="70">
        <f>IF([1]計算!Z17=0," ",[1]計算!Z17)</f>
        <v>16.951540000000001</v>
      </c>
      <c r="Q53" s="58" t="s">
        <v>22</v>
      </c>
      <c r="R53" s="37" t="s">
        <v>2</v>
      </c>
      <c r="S53" s="29"/>
    </row>
    <row r="54" spans="1:19" ht="21" customHeight="1" x14ac:dyDescent="0.4">
      <c r="A54" s="137"/>
      <c r="B54" s="138"/>
      <c r="C54" s="154"/>
      <c r="D54" s="157"/>
      <c r="E54" s="59" t="s">
        <v>141</v>
      </c>
      <c r="F54" s="60" t="s">
        <v>141</v>
      </c>
      <c r="G54" s="52" t="s">
        <v>90</v>
      </c>
      <c r="H54" s="45"/>
      <c r="I54" s="53"/>
      <c r="J54" s="52" t="s">
        <v>57</v>
      </c>
      <c r="K54" s="45" t="s">
        <v>36</v>
      </c>
      <c r="L54" s="53"/>
      <c r="M54" s="45"/>
      <c r="N54" s="46"/>
      <c r="O54" s="54"/>
      <c r="P54" s="150" t="str">
        <f>IF([1]人数!I23=0," ",[1]人数!I23)</f>
        <v xml:space="preserve"> </v>
      </c>
      <c r="Q54" s="151"/>
      <c r="R54" s="37" t="s">
        <v>2</v>
      </c>
      <c r="S54" s="29"/>
    </row>
    <row r="55" spans="1:19" ht="21" customHeight="1" x14ac:dyDescent="0.4">
      <c r="A55" s="135">
        <f>IF([1]人数!$F24=0," ",[1]人数!$F24)</f>
        <v>21</v>
      </c>
      <c r="B55" s="138" t="s">
        <v>24</v>
      </c>
      <c r="C55" s="152" t="s">
        <v>191</v>
      </c>
      <c r="D55" s="155" t="str">
        <f>IF(ISERROR(VLOOKUP(2,[1]作成!$H$663:$K$717,4,FALSE))," ",VLOOKUP(2,[1]作成!$H$663:$K$717,4,FALSE))</f>
        <v>牛乳</v>
      </c>
      <c r="E55" s="158" t="s">
        <v>166</v>
      </c>
      <c r="F55" s="159"/>
      <c r="G55" s="61" t="s">
        <v>26</v>
      </c>
      <c r="H55" s="41"/>
      <c r="I55" s="63"/>
      <c r="J55" s="61" t="s">
        <v>43</v>
      </c>
      <c r="K55" s="41" t="s">
        <v>94</v>
      </c>
      <c r="L55" s="63" t="s">
        <v>106</v>
      </c>
      <c r="M55" s="41" t="s">
        <v>107</v>
      </c>
      <c r="N55" s="41" t="s">
        <v>69</v>
      </c>
      <c r="O55" s="63"/>
      <c r="P55" s="70">
        <f>IF([1]計算!U18=0," ",[1]計算!U18)</f>
        <v>766.40490000000011</v>
      </c>
      <c r="Q55" s="57" t="s">
        <v>20</v>
      </c>
      <c r="R55" s="37" t="s">
        <v>2</v>
      </c>
      <c r="S55" s="29"/>
    </row>
    <row r="56" spans="1:19" ht="21" customHeight="1" x14ac:dyDescent="0.4">
      <c r="A56" s="136"/>
      <c r="B56" s="138"/>
      <c r="C56" s="153"/>
      <c r="D56" s="156"/>
      <c r="E56" s="160" t="s">
        <v>167</v>
      </c>
      <c r="F56" s="161"/>
      <c r="G56" s="52" t="s">
        <v>90</v>
      </c>
      <c r="H56" s="45"/>
      <c r="I56" s="54"/>
      <c r="J56" s="52" t="s">
        <v>61</v>
      </c>
      <c r="K56" s="45" t="s">
        <v>108</v>
      </c>
      <c r="L56" s="54"/>
      <c r="M56" s="45" t="s">
        <v>32</v>
      </c>
      <c r="N56" s="45" t="s">
        <v>109</v>
      </c>
      <c r="O56" s="54"/>
      <c r="P56" s="70">
        <f>IF([1]計算!X18=0," ",[1]計算!X18)</f>
        <v>20.18797</v>
      </c>
      <c r="Q56" s="58" t="s">
        <v>22</v>
      </c>
      <c r="R56" s="37" t="s">
        <v>2</v>
      </c>
      <c r="S56" s="29"/>
    </row>
    <row r="57" spans="1:19" ht="21" customHeight="1" x14ac:dyDescent="0.4">
      <c r="A57" s="136"/>
      <c r="B57" s="138"/>
      <c r="C57" s="153"/>
      <c r="D57" s="156"/>
      <c r="E57" s="160" t="s">
        <v>141</v>
      </c>
      <c r="F57" s="161"/>
      <c r="G57" s="52" t="s">
        <v>93</v>
      </c>
      <c r="H57" s="45"/>
      <c r="I57" s="54"/>
      <c r="J57" s="52" t="s">
        <v>28</v>
      </c>
      <c r="K57" s="45" t="s">
        <v>110</v>
      </c>
      <c r="L57" s="53"/>
      <c r="M57" s="45" t="s">
        <v>60</v>
      </c>
      <c r="N57" s="45" t="s">
        <v>111</v>
      </c>
      <c r="O57" s="54"/>
      <c r="P57" s="70">
        <f>IF([1]計算!Z18=0," ",[1]計算!Z18)</f>
        <v>19.846649999999997</v>
      </c>
      <c r="Q57" s="58" t="s">
        <v>22</v>
      </c>
      <c r="R57" s="37" t="s">
        <v>2</v>
      </c>
      <c r="S57" s="29"/>
    </row>
    <row r="58" spans="1:19" ht="21" customHeight="1" x14ac:dyDescent="0.4">
      <c r="A58" s="137"/>
      <c r="B58" s="138"/>
      <c r="C58" s="154"/>
      <c r="D58" s="157"/>
      <c r="E58" s="59" t="s">
        <v>141</v>
      </c>
      <c r="F58" s="60" t="s">
        <v>141</v>
      </c>
      <c r="G58" s="64" t="s">
        <v>72</v>
      </c>
      <c r="H58" s="50"/>
      <c r="I58" s="66"/>
      <c r="J58" s="64" t="s">
        <v>36</v>
      </c>
      <c r="K58" s="50" t="s">
        <v>112</v>
      </c>
      <c r="L58" s="65"/>
      <c r="M58" s="50" t="s">
        <v>97</v>
      </c>
      <c r="N58" s="51"/>
      <c r="O58" s="66"/>
      <c r="P58" s="150" t="str">
        <f>IF([1]人数!I24=0," ",[1]人数!I24)</f>
        <v xml:space="preserve"> </v>
      </c>
      <c r="Q58" s="151"/>
      <c r="R58" s="37" t="s">
        <v>2</v>
      </c>
      <c r="S58" s="29"/>
    </row>
    <row r="59" spans="1:19" ht="21" customHeight="1" x14ac:dyDescent="0.4">
      <c r="A59" s="135">
        <f>IF([1]人数!$F25=0," ",[1]人数!$F25)</f>
        <v>22</v>
      </c>
      <c r="B59" s="138" t="s">
        <v>25</v>
      </c>
      <c r="C59" s="152" t="s">
        <v>188</v>
      </c>
      <c r="D59" s="155" t="str">
        <f>IF(ISERROR(VLOOKUP(2,[1]作成!$H$718:$K$772,4,FALSE))," ",VLOOKUP(2,[1]作成!$H$718:$K$772,4,FALSE))</f>
        <v>牛乳</v>
      </c>
      <c r="E59" s="158" t="s">
        <v>168</v>
      </c>
      <c r="F59" s="159"/>
      <c r="G59" s="52" t="s">
        <v>26</v>
      </c>
      <c r="H59" s="45" t="s">
        <v>113</v>
      </c>
      <c r="I59" s="53" t="s">
        <v>114</v>
      </c>
      <c r="J59" s="52" t="s">
        <v>115</v>
      </c>
      <c r="K59" s="45" t="s">
        <v>36</v>
      </c>
      <c r="L59" s="54"/>
      <c r="M59" s="45" t="s">
        <v>51</v>
      </c>
      <c r="N59" s="45" t="s">
        <v>32</v>
      </c>
      <c r="O59" s="54"/>
      <c r="P59" s="70">
        <f>IF([1]計算!U19=0," ",[1]計算!U19)</f>
        <v>687.66109999999981</v>
      </c>
      <c r="Q59" s="57" t="s">
        <v>20</v>
      </c>
      <c r="R59" s="37" t="s">
        <v>2</v>
      </c>
      <c r="S59" s="29"/>
    </row>
    <row r="60" spans="1:19" ht="21" customHeight="1" x14ac:dyDescent="0.4">
      <c r="A60" s="136"/>
      <c r="B60" s="138"/>
      <c r="C60" s="153"/>
      <c r="D60" s="156"/>
      <c r="E60" s="160" t="s">
        <v>169</v>
      </c>
      <c r="F60" s="161"/>
      <c r="G60" s="52" t="s">
        <v>116</v>
      </c>
      <c r="H60" s="45" t="s">
        <v>27</v>
      </c>
      <c r="I60" s="53"/>
      <c r="J60" s="52" t="s">
        <v>103</v>
      </c>
      <c r="K60" s="45" t="s">
        <v>37</v>
      </c>
      <c r="L60" s="54"/>
      <c r="M60" s="45" t="s">
        <v>97</v>
      </c>
      <c r="N60" s="45" t="s">
        <v>38</v>
      </c>
      <c r="O60" s="54"/>
      <c r="P60" s="70">
        <f>IF([1]計算!X19=0," ",[1]計算!X19)</f>
        <v>27.373850000000004</v>
      </c>
      <c r="Q60" s="58" t="s">
        <v>22</v>
      </c>
      <c r="R60" s="37" t="s">
        <v>2</v>
      </c>
      <c r="S60" s="29"/>
    </row>
    <row r="61" spans="1:19" ht="21" customHeight="1" x14ac:dyDescent="0.4">
      <c r="A61" s="136"/>
      <c r="B61" s="138"/>
      <c r="C61" s="153"/>
      <c r="D61" s="156"/>
      <c r="E61" s="160" t="s">
        <v>170</v>
      </c>
      <c r="F61" s="161"/>
      <c r="G61" s="52" t="s">
        <v>117</v>
      </c>
      <c r="H61" s="45" t="s">
        <v>118</v>
      </c>
      <c r="I61" s="53"/>
      <c r="J61" s="52" t="s">
        <v>28</v>
      </c>
      <c r="K61" s="45" t="s">
        <v>73</v>
      </c>
      <c r="L61" s="54"/>
      <c r="M61" s="45" t="s">
        <v>66</v>
      </c>
      <c r="N61" s="45" t="s">
        <v>119</v>
      </c>
      <c r="O61" s="54"/>
      <c r="P61" s="70">
        <f>IF([1]計算!Z19=0," ",[1]計算!Z19)</f>
        <v>19.931149999999999</v>
      </c>
      <c r="Q61" s="58" t="s">
        <v>22</v>
      </c>
      <c r="R61" s="37" t="s">
        <v>2</v>
      </c>
      <c r="S61" s="29"/>
    </row>
    <row r="62" spans="1:19" ht="21" customHeight="1" x14ac:dyDescent="0.4">
      <c r="A62" s="137"/>
      <c r="B62" s="138"/>
      <c r="C62" s="154"/>
      <c r="D62" s="157"/>
      <c r="E62" s="59" t="s">
        <v>171</v>
      </c>
      <c r="F62" s="60" t="s">
        <v>141</v>
      </c>
      <c r="G62" s="52" t="s">
        <v>120</v>
      </c>
      <c r="H62" s="45" t="s">
        <v>33</v>
      </c>
      <c r="I62" s="53"/>
      <c r="J62" s="52" t="s">
        <v>121</v>
      </c>
      <c r="K62" s="45"/>
      <c r="L62" s="54"/>
      <c r="M62" s="45" t="s">
        <v>48</v>
      </c>
      <c r="N62" s="45"/>
      <c r="O62" s="54"/>
      <c r="P62" s="150" t="str">
        <f>IF([1]人数!I25=0," ",[1]人数!I25)</f>
        <v xml:space="preserve"> </v>
      </c>
      <c r="Q62" s="151"/>
      <c r="R62" s="37" t="s">
        <v>2</v>
      </c>
      <c r="S62" s="29"/>
    </row>
    <row r="63" spans="1:19" ht="21" customHeight="1" x14ac:dyDescent="0.4">
      <c r="A63" s="135">
        <f>IF([1]人数!$F26=0," ",[1]人数!$F26)</f>
        <v>23</v>
      </c>
      <c r="B63" s="138" t="s">
        <v>49</v>
      </c>
      <c r="C63" s="152" t="s">
        <v>188</v>
      </c>
      <c r="D63" s="155" t="str">
        <f>IF(ISERROR(VLOOKUP(2,[1]作成!$H$773:$K$827,4,FALSE))," ",VLOOKUP(2,[1]作成!$H$773:$K$827,4,FALSE))</f>
        <v>牛乳</v>
      </c>
      <c r="E63" s="158" t="s">
        <v>172</v>
      </c>
      <c r="F63" s="159"/>
      <c r="G63" s="61" t="s">
        <v>26</v>
      </c>
      <c r="H63" s="41" t="s">
        <v>34</v>
      </c>
      <c r="I63" s="62"/>
      <c r="J63" s="61" t="s">
        <v>36</v>
      </c>
      <c r="K63" s="41" t="s">
        <v>78</v>
      </c>
      <c r="L63" s="63" t="s">
        <v>37</v>
      </c>
      <c r="M63" s="41" t="s">
        <v>51</v>
      </c>
      <c r="N63" s="41" t="s">
        <v>88</v>
      </c>
      <c r="O63" s="63"/>
      <c r="P63" s="70">
        <f>IF([1]計算!U20=0," ",[1]計算!U20)</f>
        <v>672.35720000000015</v>
      </c>
      <c r="Q63" s="57" t="s">
        <v>20</v>
      </c>
      <c r="R63" s="37" t="s">
        <v>2</v>
      </c>
      <c r="S63" s="29"/>
    </row>
    <row r="64" spans="1:19" ht="21" customHeight="1" x14ac:dyDescent="0.4">
      <c r="A64" s="136"/>
      <c r="B64" s="138"/>
      <c r="C64" s="153"/>
      <c r="D64" s="156"/>
      <c r="E64" s="160" t="s">
        <v>173</v>
      </c>
      <c r="F64" s="161"/>
      <c r="G64" s="52" t="s">
        <v>90</v>
      </c>
      <c r="H64" s="45" t="s">
        <v>122</v>
      </c>
      <c r="I64" s="53"/>
      <c r="J64" s="52" t="s">
        <v>61</v>
      </c>
      <c r="K64" s="45" t="s">
        <v>28</v>
      </c>
      <c r="L64" s="54"/>
      <c r="M64" s="45" t="s">
        <v>44</v>
      </c>
      <c r="N64" s="45"/>
      <c r="O64" s="54"/>
      <c r="P64" s="70">
        <f>IF([1]計算!X20=0," ",[1]計算!X20)</f>
        <v>26.247290000000007</v>
      </c>
      <c r="Q64" s="58" t="s">
        <v>22</v>
      </c>
      <c r="R64" s="37" t="s">
        <v>2</v>
      </c>
      <c r="S64" s="29"/>
    </row>
    <row r="65" spans="1:19" ht="21" customHeight="1" x14ac:dyDescent="0.4">
      <c r="A65" s="136"/>
      <c r="B65" s="138"/>
      <c r="C65" s="153"/>
      <c r="D65" s="156"/>
      <c r="E65" s="160" t="s">
        <v>174</v>
      </c>
      <c r="F65" s="161"/>
      <c r="G65" s="52" t="s">
        <v>75</v>
      </c>
      <c r="H65" s="45" t="s">
        <v>56</v>
      </c>
      <c r="I65" s="53"/>
      <c r="J65" s="52" t="s">
        <v>43</v>
      </c>
      <c r="K65" s="45" t="s">
        <v>57</v>
      </c>
      <c r="L65" s="54"/>
      <c r="M65" s="45" t="s">
        <v>48</v>
      </c>
      <c r="N65" s="45"/>
      <c r="O65" s="54"/>
      <c r="P65" s="70">
        <f>IF([1]計算!Z20=0," ",[1]計算!Z20)</f>
        <v>22.655010000000004</v>
      </c>
      <c r="Q65" s="58" t="s">
        <v>22</v>
      </c>
      <c r="R65" s="37" t="s">
        <v>2</v>
      </c>
      <c r="S65" s="29"/>
    </row>
    <row r="66" spans="1:19" ht="21" customHeight="1" x14ac:dyDescent="0.4">
      <c r="A66" s="137"/>
      <c r="B66" s="138"/>
      <c r="C66" s="154"/>
      <c r="D66" s="157"/>
      <c r="E66" s="59" t="s">
        <v>141</v>
      </c>
      <c r="F66" s="60" t="s">
        <v>141</v>
      </c>
      <c r="G66" s="64" t="s">
        <v>41</v>
      </c>
      <c r="H66" s="50" t="s">
        <v>58</v>
      </c>
      <c r="I66" s="65"/>
      <c r="J66" s="64" t="s">
        <v>123</v>
      </c>
      <c r="K66" s="50" t="s">
        <v>30</v>
      </c>
      <c r="L66" s="65"/>
      <c r="M66" s="50" t="s">
        <v>38</v>
      </c>
      <c r="N66" s="50"/>
      <c r="O66" s="66"/>
      <c r="P66" s="150"/>
      <c r="Q66" s="151"/>
      <c r="R66" s="37" t="s">
        <v>2</v>
      </c>
      <c r="S66" s="29"/>
    </row>
    <row r="67" spans="1:19" ht="21" customHeight="1" x14ac:dyDescent="0.4">
      <c r="A67" s="135">
        <f>IF([1]人数!$F27=0," ",[1]人数!$F27)</f>
        <v>26</v>
      </c>
      <c r="B67" s="162" t="s">
        <v>19</v>
      </c>
      <c r="C67" s="139"/>
      <c r="D67" s="142"/>
      <c r="E67" s="145"/>
      <c r="F67" s="145"/>
      <c r="G67" s="41"/>
      <c r="H67" s="41"/>
      <c r="I67" s="41"/>
      <c r="J67" s="41"/>
      <c r="K67" s="41"/>
      <c r="L67" s="41"/>
      <c r="M67" s="41"/>
      <c r="N67" s="41"/>
      <c r="O67" s="41"/>
      <c r="P67" s="43"/>
      <c r="Q67" s="44"/>
      <c r="R67" s="37" t="s">
        <v>2</v>
      </c>
      <c r="S67" s="29"/>
    </row>
    <row r="68" spans="1:19" ht="21" customHeight="1" x14ac:dyDescent="0.4">
      <c r="A68" s="136"/>
      <c r="B68" s="163"/>
      <c r="C68" s="140"/>
      <c r="D68" s="143"/>
      <c r="E68" s="146"/>
      <c r="F68" s="146"/>
      <c r="G68" s="45"/>
      <c r="H68" s="45"/>
      <c r="I68" s="45"/>
      <c r="J68" s="45"/>
      <c r="K68" s="45"/>
      <c r="L68" s="45"/>
      <c r="M68" s="45"/>
      <c r="N68" s="45"/>
      <c r="O68" s="45"/>
      <c r="P68" s="47"/>
      <c r="Q68" s="48"/>
      <c r="R68" s="37" t="s">
        <v>2</v>
      </c>
      <c r="S68" s="29"/>
    </row>
    <row r="69" spans="1:19" ht="21" customHeight="1" x14ac:dyDescent="0.4">
      <c r="A69" s="136"/>
      <c r="B69" s="163"/>
      <c r="C69" s="140"/>
      <c r="D69" s="143"/>
      <c r="E69" s="146"/>
      <c r="F69" s="146"/>
      <c r="G69" s="45"/>
      <c r="H69" s="45"/>
      <c r="I69" s="45"/>
      <c r="J69" s="45"/>
      <c r="K69" s="45"/>
      <c r="L69" s="45"/>
      <c r="M69" s="45"/>
      <c r="N69" s="45"/>
      <c r="O69" s="45"/>
      <c r="P69" s="47"/>
      <c r="Q69" s="48"/>
      <c r="R69" s="37" t="s">
        <v>2</v>
      </c>
      <c r="S69" s="29"/>
    </row>
    <row r="70" spans="1:19" ht="21" customHeight="1" x14ac:dyDescent="0.4">
      <c r="A70" s="137"/>
      <c r="B70" s="164"/>
      <c r="C70" s="141"/>
      <c r="D70" s="144"/>
      <c r="E70" s="49"/>
      <c r="F70" s="49"/>
      <c r="G70" s="50"/>
      <c r="H70" s="50"/>
      <c r="I70" s="50"/>
      <c r="J70" s="50"/>
      <c r="K70" s="50"/>
      <c r="L70" s="50"/>
      <c r="M70" s="50"/>
      <c r="N70" s="50"/>
      <c r="O70" s="50"/>
      <c r="P70" s="147"/>
      <c r="Q70" s="148"/>
      <c r="R70" s="37" t="s">
        <v>2</v>
      </c>
      <c r="S70" s="29"/>
    </row>
    <row r="71" spans="1:19" ht="21" customHeight="1" x14ac:dyDescent="0.4">
      <c r="A71" s="135">
        <f>IF([1]人数!$F28=0," ",[1]人数!$F28)</f>
        <v>27</v>
      </c>
      <c r="B71" s="138" t="s">
        <v>23</v>
      </c>
      <c r="C71" s="152" t="s">
        <v>188</v>
      </c>
      <c r="D71" s="155" t="str">
        <f>IF(ISERROR(VLOOKUP(2,[1]作成!$H$883:$K$937,4,FALSE))," ",VLOOKUP(2,[1]作成!$H$883:$K$937,4,FALSE))</f>
        <v>牛乳</v>
      </c>
      <c r="E71" s="158" t="s">
        <v>179</v>
      </c>
      <c r="F71" s="159"/>
      <c r="G71" s="52" t="s">
        <v>26</v>
      </c>
      <c r="H71" s="45" t="s">
        <v>90</v>
      </c>
      <c r="I71" s="54"/>
      <c r="J71" s="52" t="s">
        <v>70</v>
      </c>
      <c r="K71" s="45" t="s">
        <v>61</v>
      </c>
      <c r="L71" s="54"/>
      <c r="M71" s="61" t="s">
        <v>51</v>
      </c>
      <c r="N71" s="41" t="s">
        <v>32</v>
      </c>
      <c r="O71" s="63" t="s">
        <v>69</v>
      </c>
      <c r="P71" s="70">
        <f>IF([1]計算!U22=0," ",[1]計算!U22)</f>
        <v>715.62129999999991</v>
      </c>
      <c r="Q71" s="57" t="s">
        <v>20</v>
      </c>
      <c r="R71" s="37" t="s">
        <v>2</v>
      </c>
      <c r="S71" s="29"/>
    </row>
    <row r="72" spans="1:19" ht="21" customHeight="1" x14ac:dyDescent="0.4">
      <c r="A72" s="136"/>
      <c r="B72" s="138"/>
      <c r="C72" s="153"/>
      <c r="D72" s="156"/>
      <c r="E72" s="160" t="s">
        <v>180</v>
      </c>
      <c r="F72" s="161"/>
      <c r="G72" s="52" t="s">
        <v>127</v>
      </c>
      <c r="H72" s="45" t="s">
        <v>201</v>
      </c>
      <c r="I72" s="53"/>
      <c r="J72" s="52" t="s">
        <v>57</v>
      </c>
      <c r="K72" s="45" t="s">
        <v>94</v>
      </c>
      <c r="L72" s="54"/>
      <c r="M72" s="52" t="s">
        <v>97</v>
      </c>
      <c r="N72" s="45" t="s">
        <v>38</v>
      </c>
      <c r="O72" s="54"/>
      <c r="P72" s="70">
        <f>IF([1]計算!X22=0," ",[1]計算!X22)</f>
        <v>25.745980000000003</v>
      </c>
      <c r="Q72" s="58" t="s">
        <v>22</v>
      </c>
      <c r="R72" s="37" t="s">
        <v>2</v>
      </c>
      <c r="S72" s="29"/>
    </row>
    <row r="73" spans="1:19" ht="21" customHeight="1" x14ac:dyDescent="0.4">
      <c r="A73" s="136"/>
      <c r="B73" s="138"/>
      <c r="C73" s="153"/>
      <c r="D73" s="156"/>
      <c r="E73" s="160" t="s">
        <v>181</v>
      </c>
      <c r="F73" s="161"/>
      <c r="G73" s="52" t="s">
        <v>45</v>
      </c>
      <c r="H73" s="45" t="s">
        <v>58</v>
      </c>
      <c r="I73" s="53"/>
      <c r="J73" s="52" t="s">
        <v>28</v>
      </c>
      <c r="K73" s="45"/>
      <c r="L73" s="54"/>
      <c r="M73" s="52" t="s">
        <v>88</v>
      </c>
      <c r="N73" s="45" t="s">
        <v>60</v>
      </c>
      <c r="O73" s="54"/>
      <c r="P73" s="70">
        <f>IF([1]計算!Z22=0," ",[1]計算!Z22)</f>
        <v>23.694420000000004</v>
      </c>
      <c r="Q73" s="58" t="s">
        <v>22</v>
      </c>
      <c r="R73" s="37" t="s">
        <v>2</v>
      </c>
      <c r="S73" s="29"/>
    </row>
    <row r="74" spans="1:19" ht="21" customHeight="1" x14ac:dyDescent="0.4">
      <c r="A74" s="137"/>
      <c r="B74" s="138"/>
      <c r="C74" s="154"/>
      <c r="D74" s="157"/>
      <c r="E74" s="59" t="s">
        <v>141</v>
      </c>
      <c r="F74" s="60" t="s">
        <v>141</v>
      </c>
      <c r="G74" s="64" t="s">
        <v>81</v>
      </c>
      <c r="H74" s="50"/>
      <c r="I74" s="65"/>
      <c r="J74" s="64" t="s">
        <v>36</v>
      </c>
      <c r="K74" s="50"/>
      <c r="L74" s="65"/>
      <c r="M74" s="64" t="s">
        <v>48</v>
      </c>
      <c r="N74" s="51" t="s">
        <v>63</v>
      </c>
      <c r="O74" s="66"/>
      <c r="P74" s="150" t="str">
        <f>IF([1]人数!I28=0," ",[1]人数!I28)</f>
        <v xml:space="preserve"> </v>
      </c>
      <c r="Q74" s="151"/>
      <c r="R74" s="37" t="s">
        <v>2</v>
      </c>
      <c r="S74" s="29"/>
    </row>
    <row r="75" spans="1:19" ht="21" customHeight="1" x14ac:dyDescent="0.4">
      <c r="A75" s="135">
        <f>IF([1]人数!$F29=0," ",[1]人数!$F29)</f>
        <v>28</v>
      </c>
      <c r="B75" s="138" t="s">
        <v>24</v>
      </c>
      <c r="C75" s="152" t="s">
        <v>193</v>
      </c>
      <c r="D75" s="155" t="str">
        <f>IF(ISERROR(VLOOKUP(2,[1]作成!$H$938:$K$992,4,FALSE))," ",VLOOKUP(2,[1]作成!$H$938:$K$992,4,FALSE))</f>
        <v>牛乳</v>
      </c>
      <c r="E75" s="158" t="s">
        <v>182</v>
      </c>
      <c r="F75" s="159"/>
      <c r="G75" s="61" t="s">
        <v>33</v>
      </c>
      <c r="H75" s="41" t="s">
        <v>86</v>
      </c>
      <c r="I75" s="63"/>
      <c r="J75" s="61" t="s">
        <v>42</v>
      </c>
      <c r="K75" s="41" t="s">
        <v>47</v>
      </c>
      <c r="L75" s="63" t="s">
        <v>73</v>
      </c>
      <c r="M75" s="61" t="s">
        <v>128</v>
      </c>
      <c r="N75" s="41" t="s">
        <v>48</v>
      </c>
      <c r="O75" s="63"/>
      <c r="P75" s="70">
        <f>IF([1]計算!U23=0," ",[1]計算!U23)</f>
        <v>615.61734999999987</v>
      </c>
      <c r="Q75" s="57" t="s">
        <v>20</v>
      </c>
      <c r="R75" s="37" t="s">
        <v>2</v>
      </c>
      <c r="S75" s="29"/>
    </row>
    <row r="76" spans="1:19" ht="21" customHeight="1" x14ac:dyDescent="0.4">
      <c r="A76" s="136"/>
      <c r="B76" s="138"/>
      <c r="C76" s="153"/>
      <c r="D76" s="156"/>
      <c r="E76" s="160" t="s">
        <v>183</v>
      </c>
      <c r="F76" s="161"/>
      <c r="G76" s="52" t="s">
        <v>26</v>
      </c>
      <c r="H76" s="45"/>
      <c r="I76" s="54"/>
      <c r="J76" s="52" t="s">
        <v>28</v>
      </c>
      <c r="K76" s="45" t="s">
        <v>36</v>
      </c>
      <c r="L76" s="54"/>
      <c r="M76" s="52" t="s">
        <v>38</v>
      </c>
      <c r="N76" s="45" t="s">
        <v>32</v>
      </c>
      <c r="O76" s="54"/>
      <c r="P76" s="70">
        <f>IF([1]計算!X23=0," ",[1]計算!X23)</f>
        <v>26.006444999999996</v>
      </c>
      <c r="Q76" s="58" t="s">
        <v>22</v>
      </c>
      <c r="R76" s="37" t="s">
        <v>2</v>
      </c>
      <c r="S76" s="29"/>
    </row>
    <row r="77" spans="1:19" ht="21" customHeight="1" x14ac:dyDescent="0.4">
      <c r="A77" s="136"/>
      <c r="B77" s="138"/>
      <c r="C77" s="153"/>
      <c r="D77" s="156"/>
      <c r="E77" s="160" t="s">
        <v>141</v>
      </c>
      <c r="F77" s="161"/>
      <c r="G77" s="52" t="s">
        <v>90</v>
      </c>
      <c r="H77" s="45"/>
      <c r="I77" s="54"/>
      <c r="J77" s="52" t="s">
        <v>35</v>
      </c>
      <c r="K77" s="45" t="s">
        <v>105</v>
      </c>
      <c r="L77" s="54"/>
      <c r="M77" s="52" t="s">
        <v>44</v>
      </c>
      <c r="N77" s="45" t="s">
        <v>76</v>
      </c>
      <c r="O77" s="54"/>
      <c r="P77" s="70">
        <f>IF([1]計算!Z23=0," ",[1]計算!Z23)</f>
        <v>18.203145000000003</v>
      </c>
      <c r="Q77" s="58" t="s">
        <v>22</v>
      </c>
      <c r="R77" s="37" t="s">
        <v>2</v>
      </c>
      <c r="S77" s="29"/>
    </row>
    <row r="78" spans="1:19" ht="21" customHeight="1" x14ac:dyDescent="0.4">
      <c r="A78" s="137"/>
      <c r="B78" s="138"/>
      <c r="C78" s="154"/>
      <c r="D78" s="157"/>
      <c r="E78" s="59" t="s">
        <v>141</v>
      </c>
      <c r="F78" s="60" t="s">
        <v>141</v>
      </c>
      <c r="G78" s="64" t="s">
        <v>27</v>
      </c>
      <c r="H78" s="50"/>
      <c r="I78" s="66"/>
      <c r="J78" s="64" t="s">
        <v>121</v>
      </c>
      <c r="K78" s="50" t="s">
        <v>59</v>
      </c>
      <c r="L78" s="66"/>
      <c r="M78" s="64" t="s">
        <v>60</v>
      </c>
      <c r="N78" s="50"/>
      <c r="O78" s="66"/>
      <c r="P78" s="150"/>
      <c r="Q78" s="151"/>
      <c r="R78" s="37" t="s">
        <v>2</v>
      </c>
      <c r="S78" s="29"/>
    </row>
    <row r="79" spans="1:19" ht="15" customHeight="1" x14ac:dyDescent="0.4">
      <c r="A79" s="135">
        <f>IF([1]人数!$F30=0," ",[1]人数!$F30)</f>
        <v>29</v>
      </c>
      <c r="B79" s="138" t="s">
        <v>25</v>
      </c>
      <c r="C79" s="139" t="s">
        <v>141</v>
      </c>
      <c r="D79" s="142" t="str">
        <f>IF(ISERROR(VLOOKUP(2,[1]作成!$H$993:$K$1047,4,FALSE))," ",VLOOKUP(2,[1]作成!$H$993:$K$1047,4,FALSE))</f>
        <v xml:space="preserve"> </v>
      </c>
      <c r="E79" s="145" t="s">
        <v>141</v>
      </c>
      <c r="F79" s="145"/>
      <c r="G79" s="41"/>
      <c r="H79" s="41"/>
      <c r="I79" s="41"/>
      <c r="J79" s="41"/>
      <c r="K79" s="41"/>
      <c r="L79" s="41"/>
      <c r="M79" s="41"/>
      <c r="N79" s="41"/>
      <c r="O79" s="41"/>
      <c r="P79" s="43"/>
      <c r="Q79" s="44"/>
      <c r="R79" s="37" t="s">
        <v>2</v>
      </c>
      <c r="S79" s="29"/>
    </row>
    <row r="80" spans="1:19" ht="15" customHeight="1" x14ac:dyDescent="0.4">
      <c r="A80" s="136"/>
      <c r="B80" s="138"/>
      <c r="C80" s="140"/>
      <c r="D80" s="143"/>
      <c r="E80" s="146" t="s">
        <v>141</v>
      </c>
      <c r="F80" s="146"/>
      <c r="G80" s="45"/>
      <c r="H80" s="45"/>
      <c r="I80" s="45"/>
      <c r="J80" s="45"/>
      <c r="K80" s="45"/>
      <c r="L80" s="45"/>
      <c r="M80" s="45"/>
      <c r="N80" s="45"/>
      <c r="O80" s="45"/>
      <c r="P80" s="47"/>
      <c r="Q80" s="48"/>
      <c r="R80" s="37" t="s">
        <v>2</v>
      </c>
      <c r="S80" s="29"/>
    </row>
    <row r="81" spans="1:19" ht="15" customHeight="1" x14ac:dyDescent="0.4">
      <c r="A81" s="136"/>
      <c r="B81" s="138"/>
      <c r="C81" s="140"/>
      <c r="D81" s="143"/>
      <c r="E81" s="146" t="s">
        <v>141</v>
      </c>
      <c r="F81" s="146"/>
      <c r="G81" s="45"/>
      <c r="H81" s="45"/>
      <c r="I81" s="45"/>
      <c r="J81" s="45"/>
      <c r="K81" s="45"/>
      <c r="L81" s="45"/>
      <c r="M81" s="45"/>
      <c r="N81" s="45"/>
      <c r="O81" s="45"/>
      <c r="P81" s="47"/>
      <c r="Q81" s="48"/>
      <c r="R81" s="37" t="s">
        <v>2</v>
      </c>
      <c r="S81" s="29"/>
    </row>
    <row r="82" spans="1:19" ht="15" customHeight="1" x14ac:dyDescent="0.4">
      <c r="A82" s="137"/>
      <c r="B82" s="138"/>
      <c r="C82" s="141"/>
      <c r="D82" s="144"/>
      <c r="E82" s="49" t="s">
        <v>141</v>
      </c>
      <c r="F82" s="49" t="s">
        <v>141</v>
      </c>
      <c r="G82" s="50"/>
      <c r="H82" s="50"/>
      <c r="I82" s="50"/>
      <c r="J82" s="50"/>
      <c r="K82" s="50"/>
      <c r="L82" s="50"/>
      <c r="M82" s="50"/>
      <c r="N82" s="50"/>
      <c r="O82" s="50"/>
      <c r="P82" s="147"/>
      <c r="Q82" s="148"/>
      <c r="R82" s="37" t="s">
        <v>2</v>
      </c>
      <c r="S82" s="29"/>
    </row>
    <row r="83" spans="1:19" ht="21" customHeight="1" x14ac:dyDescent="0.4">
      <c r="A83" s="135">
        <f>IF([1]人数!$F31=0," ",[1]人数!$F31)</f>
        <v>30</v>
      </c>
      <c r="B83" s="138" t="s">
        <v>49</v>
      </c>
      <c r="C83" s="139"/>
      <c r="D83" s="142"/>
      <c r="E83" s="145"/>
      <c r="F83" s="145"/>
      <c r="G83" s="41"/>
      <c r="H83" s="41"/>
      <c r="I83" s="41"/>
      <c r="J83" s="41"/>
      <c r="K83" s="41"/>
      <c r="L83" s="41"/>
      <c r="M83" s="41"/>
      <c r="N83" s="41"/>
      <c r="O83" s="41"/>
      <c r="P83" s="43"/>
      <c r="Q83" s="44"/>
      <c r="R83" s="37" t="s">
        <v>2</v>
      </c>
      <c r="S83" s="29"/>
    </row>
    <row r="84" spans="1:19" ht="21" customHeight="1" x14ac:dyDescent="0.4">
      <c r="A84" s="136"/>
      <c r="B84" s="138"/>
      <c r="C84" s="140"/>
      <c r="D84" s="143"/>
      <c r="E84" s="146"/>
      <c r="F84" s="146"/>
      <c r="G84" s="45"/>
      <c r="H84" s="45"/>
      <c r="I84" s="45"/>
      <c r="J84" s="45"/>
      <c r="K84" s="45"/>
      <c r="L84" s="45"/>
      <c r="M84" s="45"/>
      <c r="N84" s="45"/>
      <c r="O84" s="45"/>
      <c r="P84" s="47"/>
      <c r="Q84" s="48"/>
      <c r="R84" s="37" t="s">
        <v>2</v>
      </c>
      <c r="S84" s="29"/>
    </row>
    <row r="85" spans="1:19" ht="21" customHeight="1" x14ac:dyDescent="0.4">
      <c r="A85" s="136"/>
      <c r="B85" s="138"/>
      <c r="C85" s="140"/>
      <c r="D85" s="143"/>
      <c r="E85" s="146"/>
      <c r="F85" s="146"/>
      <c r="G85" s="45"/>
      <c r="H85" s="45"/>
      <c r="I85" s="45"/>
      <c r="J85" s="45"/>
      <c r="K85" s="45"/>
      <c r="L85" s="45"/>
      <c r="M85" s="45"/>
      <c r="N85" s="45"/>
      <c r="O85" s="45"/>
      <c r="P85" s="47"/>
      <c r="Q85" s="48"/>
      <c r="R85" s="37" t="s">
        <v>2</v>
      </c>
      <c r="S85" s="29"/>
    </row>
    <row r="86" spans="1:19" ht="21" customHeight="1" x14ac:dyDescent="0.4">
      <c r="A86" s="137"/>
      <c r="B86" s="138"/>
      <c r="C86" s="141"/>
      <c r="D86" s="144"/>
      <c r="E86" s="49"/>
      <c r="F86" s="49"/>
      <c r="G86" s="50"/>
      <c r="H86" s="50"/>
      <c r="I86" s="50"/>
      <c r="J86" s="50"/>
      <c r="K86" s="50"/>
      <c r="L86" s="50"/>
      <c r="M86" s="50"/>
      <c r="N86" s="50"/>
      <c r="O86" s="50"/>
      <c r="P86" s="147"/>
      <c r="Q86" s="148"/>
      <c r="R86" s="37" t="s">
        <v>2</v>
      </c>
      <c r="S86" s="29"/>
    </row>
    <row r="87" spans="1:19" ht="17.25" hidden="1" customHeight="1" x14ac:dyDescent="0.4">
      <c r="A87" s="115" t="str">
        <f>IF([1]人数!$F32=0," ",[1]人数!$F32)</f>
        <v xml:space="preserve"> </v>
      </c>
      <c r="B87" s="118" t="s">
        <v>19</v>
      </c>
      <c r="C87" s="121" t="str">
        <f>IF(ISERROR(VLOOKUP(1,[1]作成!$H$1103:$K$1157,3,FALSE))," ",VLOOKUP(1,[1]作成!$H$1103:$K$1157,3,FALSE))</f>
        <v xml:space="preserve"> </v>
      </c>
      <c r="D87" s="124" t="str">
        <f>IF(ISERROR(VLOOKUP(2,[1]作成!$H$1103:$K$1157,4,FALSE))," ",VLOOKUP(2,[1]作成!$H$1103:$K$1157,4,FALSE))</f>
        <v xml:space="preserve"> </v>
      </c>
      <c r="E87" s="127" t="str">
        <f>IF(ISERROR(VLOOKUP(3,[1]作成!$H$1103:$K$1157,3,FALSE))," ",VLOOKUP(3,[1]作成!$H$1103:$K$1157,3,FALSE))</f>
        <v xml:space="preserve"> </v>
      </c>
      <c r="F87" s="128"/>
      <c r="G87" s="3"/>
      <c r="H87" s="4"/>
      <c r="I87" s="5"/>
      <c r="J87" s="3"/>
      <c r="K87" s="4"/>
      <c r="L87" s="5"/>
      <c r="M87" s="3"/>
      <c r="N87" s="4"/>
      <c r="O87" s="5"/>
      <c r="P87" s="69" t="str">
        <f>IF([1]計算!U26=0," ",[1]計算!U26)</f>
        <v xml:space="preserve"> </v>
      </c>
      <c r="Q87" s="7" t="s">
        <v>20</v>
      </c>
    </row>
    <row r="88" spans="1:19" ht="17.25" hidden="1" customHeight="1" x14ac:dyDescent="0.4">
      <c r="A88" s="116"/>
      <c r="B88" s="119"/>
      <c r="C88" s="122"/>
      <c r="D88" s="125"/>
      <c r="E88" s="131" t="str">
        <f>IF(ISERROR(VLOOKUP(4,[1]作成!$H$1103:$K$1157,3,FALSE))," ",VLOOKUP(4,[1]作成!$H$1103:$K$1157,3,FALSE))</f>
        <v xml:space="preserve"> </v>
      </c>
      <c r="F88" s="132"/>
      <c r="G88" s="8"/>
      <c r="H88" s="9"/>
      <c r="I88" s="10"/>
      <c r="J88" s="8"/>
      <c r="K88" s="9"/>
      <c r="L88" s="10"/>
      <c r="M88" s="8"/>
      <c r="N88" s="9"/>
      <c r="O88" s="10"/>
      <c r="P88" s="69" t="str">
        <f>IF([1]計算!X26=0," ",[1]計算!X26)</f>
        <v xml:space="preserve"> </v>
      </c>
      <c r="Q88" s="11" t="s">
        <v>22</v>
      </c>
    </row>
    <row r="89" spans="1:19" ht="17.25" hidden="1" customHeight="1" x14ac:dyDescent="0.4">
      <c r="A89" s="116"/>
      <c r="B89" s="119"/>
      <c r="C89" s="122"/>
      <c r="D89" s="125"/>
      <c r="E89" s="131" t="str">
        <f>IF(ISERROR(VLOOKUP(5,[1]作成!$H$1103:$K$1157,3,FALSE))," ",VLOOKUP(5,[1]作成!$H$1103:$K$1157,3,FALSE))</f>
        <v xml:space="preserve"> </v>
      </c>
      <c r="F89" s="132"/>
      <c r="G89" s="8"/>
      <c r="H89" s="9"/>
      <c r="I89" s="10"/>
      <c r="J89" s="8"/>
      <c r="K89" s="9"/>
      <c r="L89" s="10"/>
      <c r="M89" s="8"/>
      <c r="N89" s="9"/>
      <c r="O89" s="10"/>
      <c r="P89" s="69" t="str">
        <f>IF([1]計算!Z26=0," ",[1]計算!Z26)</f>
        <v xml:space="preserve"> </v>
      </c>
      <c r="Q89" s="11" t="s">
        <v>22</v>
      </c>
    </row>
    <row r="90" spans="1:19" ht="17.25" hidden="1" customHeight="1" x14ac:dyDescent="0.4">
      <c r="A90" s="117"/>
      <c r="B90" s="120"/>
      <c r="C90" s="123"/>
      <c r="D90" s="126"/>
      <c r="E90" s="14" t="str">
        <f>IF(ISERROR(VLOOKUP(6,[1]作成!$H$1103:$K$1157,3,FALSE))," ",VLOOKUP(6,[1]作成!$H$1103:$K$1157,3,FALSE))</f>
        <v xml:space="preserve"> </v>
      </c>
      <c r="F90" s="14" t="str">
        <f>IF(ISERROR(VLOOKUP(7,[1]作成!$H$1103:$K$1157,3,FALSE))," ",VLOOKUP(7,[1]作成!$H$1103:$K$1157,3,FALSE))</f>
        <v xml:space="preserve"> </v>
      </c>
      <c r="G90" s="17"/>
      <c r="H90" s="18"/>
      <c r="I90" s="20"/>
      <c r="J90" s="17"/>
      <c r="K90" s="18"/>
      <c r="L90" s="20"/>
      <c r="M90" s="17"/>
      <c r="N90" s="18"/>
      <c r="O90" s="20"/>
      <c r="P90" s="133" t="str">
        <f>IF([1]人数!I32=0," ",[1]人数!I32)</f>
        <v xml:space="preserve"> </v>
      </c>
      <c r="Q90" s="134"/>
    </row>
    <row r="91" spans="1:19" ht="17.25" hidden="1" customHeight="1" x14ac:dyDescent="0.4">
      <c r="A91" s="115" t="str">
        <f>IF([1]人数!$F33=0," ",[1]人数!$F33)</f>
        <v xml:space="preserve"> </v>
      </c>
      <c r="B91" s="149" t="s">
        <v>23</v>
      </c>
      <c r="C91" s="121" t="str">
        <f>IF(ISERROR(VLOOKUP(1,[1]作成!$H$1158:$K$1212,3,FALSE))," ",VLOOKUP(1,[1]作成!$H$1158:$K$1212,3,FALSE))</f>
        <v xml:space="preserve"> </v>
      </c>
      <c r="D91" s="124" t="str">
        <f>IF(ISERROR(VLOOKUP(2,[1]作成!$H$1158:$K$1212,4,FALSE))," ",VLOOKUP(2,[1]作成!$H$1158:$K$1212,4,FALSE))</f>
        <v xml:space="preserve"> </v>
      </c>
      <c r="E91" s="127" t="str">
        <f>IF(ISERROR(VLOOKUP(3,[1]作成!$H$1158:$K$1212,3,FALSE))," ",VLOOKUP(3,[1]作成!$H$1158:$K$1212,3,FALSE))</f>
        <v xml:space="preserve"> </v>
      </c>
      <c r="F91" s="128"/>
      <c r="G91" s="3"/>
      <c r="H91" s="4"/>
      <c r="I91" s="5"/>
      <c r="J91" s="3"/>
      <c r="K91" s="4"/>
      <c r="L91" s="5"/>
      <c r="M91" s="3"/>
      <c r="N91" s="4"/>
      <c r="O91" s="5"/>
      <c r="P91" s="69" t="str">
        <f>IF([1]計算!U27=0," ",[1]計算!U27)</f>
        <v xml:space="preserve"> </v>
      </c>
      <c r="Q91" s="7" t="s">
        <v>20</v>
      </c>
    </row>
    <row r="92" spans="1:19" ht="17.25" hidden="1" customHeight="1" x14ac:dyDescent="0.4">
      <c r="A92" s="116"/>
      <c r="B92" s="149"/>
      <c r="C92" s="122"/>
      <c r="D92" s="125"/>
      <c r="E92" s="131" t="str">
        <f>IF(ISERROR(VLOOKUP(4,[1]作成!$H$1158:$K$1212,3,FALSE))," ",VLOOKUP(4,[1]作成!$H$1158:$K$1212,3,FALSE))</f>
        <v xml:space="preserve"> </v>
      </c>
      <c r="F92" s="132"/>
      <c r="G92" s="8"/>
      <c r="H92" s="9"/>
      <c r="I92" s="10"/>
      <c r="J92" s="8"/>
      <c r="K92" s="9"/>
      <c r="L92" s="10"/>
      <c r="M92" s="8"/>
      <c r="N92" s="9"/>
      <c r="O92" s="10"/>
      <c r="P92" s="69" t="str">
        <f>IF([1]計算!X27=0," ",[1]計算!X27)</f>
        <v xml:space="preserve"> </v>
      </c>
      <c r="Q92" s="11" t="s">
        <v>22</v>
      </c>
    </row>
    <row r="93" spans="1:19" ht="17.25" hidden="1" customHeight="1" x14ac:dyDescent="0.4">
      <c r="A93" s="116"/>
      <c r="B93" s="149"/>
      <c r="C93" s="122"/>
      <c r="D93" s="125"/>
      <c r="E93" s="131" t="str">
        <f>IF(ISERROR(VLOOKUP(5,[1]作成!$H$1158:$K$1212,3,FALSE))," ",VLOOKUP(5,[1]作成!$H$1158:$K$1212,3,FALSE))</f>
        <v xml:space="preserve"> </v>
      </c>
      <c r="F93" s="132"/>
      <c r="G93" s="8"/>
      <c r="H93" s="9"/>
      <c r="I93" s="10"/>
      <c r="J93" s="8"/>
      <c r="K93" s="9"/>
      <c r="L93" s="10"/>
      <c r="M93" s="8"/>
      <c r="N93" s="9"/>
      <c r="O93" s="10"/>
      <c r="P93" s="69" t="str">
        <f>IF([1]計算!Z27=0," ",[1]計算!Z27)</f>
        <v xml:space="preserve"> </v>
      </c>
      <c r="Q93" s="11" t="s">
        <v>22</v>
      </c>
    </row>
    <row r="94" spans="1:19" ht="17.25" hidden="1" customHeight="1" x14ac:dyDescent="0.4">
      <c r="A94" s="117"/>
      <c r="B94" s="149"/>
      <c r="C94" s="123"/>
      <c r="D94" s="126"/>
      <c r="E94" s="15" t="str">
        <f>IF(ISERROR(VLOOKUP(6,[1]作成!$H$1158:$K$1212,3,FALSE))," ",VLOOKUP(6,[1]作成!$H$1158:$K$1212,3,FALSE))</f>
        <v xml:space="preserve"> </v>
      </c>
      <c r="F94" s="16" t="str">
        <f>IF(ISERROR(VLOOKUP(7,[1]作成!$H$1158:$K$1212,3,FALSE))," ",VLOOKUP(7,[1]作成!$H$1158:$K$1212,3,FALSE))</f>
        <v xml:space="preserve"> </v>
      </c>
      <c r="G94" s="17"/>
      <c r="H94" s="18"/>
      <c r="I94" s="20"/>
      <c r="J94" s="17"/>
      <c r="K94" s="18"/>
      <c r="L94" s="20"/>
      <c r="M94" s="17"/>
      <c r="N94" s="18"/>
      <c r="O94" s="20"/>
      <c r="P94" s="165" t="str">
        <f>IF([1]人数!I33=0," ",[1]人数!I33)</f>
        <v xml:space="preserve"> </v>
      </c>
      <c r="Q94" s="165"/>
    </row>
    <row r="95" spans="1:19" ht="17.25" hidden="1" customHeight="1" x14ac:dyDescent="0.4">
      <c r="A95" s="115" t="str">
        <f>IF([1]人数!$F34=0," ",[1]人数!$F34)</f>
        <v xml:space="preserve"> </v>
      </c>
      <c r="B95" s="149" t="s">
        <v>24</v>
      </c>
      <c r="C95" s="121" t="str">
        <f>IF(ISERROR(VLOOKUP(1,[1]作成!$H$1213:$K$1267,3,FALSE))," ",VLOOKUP(1,[1]作成!$H$1213:$K$1267,3,FALSE))</f>
        <v xml:space="preserve"> </v>
      </c>
      <c r="D95" s="124" t="str">
        <f>IF(ISERROR(VLOOKUP(2,[1]作成!$H$1213:$K$1267,4,FALSE))," ",VLOOKUP(2,[1]作成!$H$1213:$K$1267,4,FALSE))</f>
        <v xml:space="preserve"> </v>
      </c>
      <c r="E95" s="127" t="str">
        <f>IF(ISERROR(VLOOKUP(3,[1]作成!$H$1213:$K$1267,3,FALSE))," ",VLOOKUP(3,[1]作成!$H$1213:$K$1267,3,FALSE))</f>
        <v xml:space="preserve"> </v>
      </c>
      <c r="F95" s="128"/>
      <c r="G95" s="3"/>
      <c r="H95" s="4"/>
      <c r="I95" s="5"/>
      <c r="J95" s="3"/>
      <c r="K95" s="4"/>
      <c r="L95" s="5"/>
      <c r="M95" s="3"/>
      <c r="N95" s="4"/>
      <c r="O95" s="5"/>
      <c r="P95" s="69" t="str">
        <f>IF([1]計算!U28=0," ",[1]計算!U28)</f>
        <v xml:space="preserve"> </v>
      </c>
      <c r="Q95" s="7" t="s">
        <v>20</v>
      </c>
    </row>
    <row r="96" spans="1:19" ht="17.25" hidden="1" customHeight="1" x14ac:dyDescent="0.4">
      <c r="A96" s="116"/>
      <c r="B96" s="149"/>
      <c r="C96" s="122"/>
      <c r="D96" s="125"/>
      <c r="E96" s="131" t="str">
        <f>IF(ISERROR(VLOOKUP(4,[1]作成!$H$1213:$K$1267,3,FALSE))," ",VLOOKUP(4,[1]作成!$H$1213:$K$1267,3,FALSE))</f>
        <v xml:space="preserve"> </v>
      </c>
      <c r="F96" s="132"/>
      <c r="G96" s="8"/>
      <c r="H96" s="9"/>
      <c r="I96" s="10"/>
      <c r="J96" s="8"/>
      <c r="K96" s="9"/>
      <c r="L96" s="10"/>
      <c r="M96" s="8"/>
      <c r="N96" s="9"/>
      <c r="O96" s="10"/>
      <c r="P96" s="69" t="str">
        <f>IF([1]計算!X28=0," ",[1]計算!X28)</f>
        <v xml:space="preserve"> </v>
      </c>
      <c r="Q96" s="11" t="s">
        <v>22</v>
      </c>
    </row>
    <row r="97" spans="1:19" ht="17.25" hidden="1" customHeight="1" x14ac:dyDescent="0.4">
      <c r="A97" s="116"/>
      <c r="B97" s="149"/>
      <c r="C97" s="122"/>
      <c r="D97" s="125"/>
      <c r="E97" s="131" t="str">
        <f>IF(ISERROR(VLOOKUP(5,[1]作成!$H$1213:$K$1267,3,FALSE))," ",VLOOKUP(5,[1]作成!$H$1213:$K$1267,3,FALSE))</f>
        <v xml:space="preserve"> </v>
      </c>
      <c r="F97" s="132"/>
      <c r="G97" s="8"/>
      <c r="H97" s="9"/>
      <c r="I97" s="10"/>
      <c r="J97" s="8"/>
      <c r="K97" s="9"/>
      <c r="L97" s="10"/>
      <c r="M97" s="8"/>
      <c r="N97" s="9"/>
      <c r="O97" s="10"/>
      <c r="P97" s="69" t="str">
        <f>IF([1]計算!Z28=0," ",[1]計算!Z28)</f>
        <v xml:space="preserve"> </v>
      </c>
      <c r="Q97" s="11" t="s">
        <v>22</v>
      </c>
    </row>
    <row r="98" spans="1:19" ht="17.25" hidden="1" customHeight="1" x14ac:dyDescent="0.4">
      <c r="A98" s="117"/>
      <c r="B98" s="149"/>
      <c r="C98" s="123"/>
      <c r="D98" s="126"/>
      <c r="E98" s="15" t="str">
        <f>IF(ISERROR(VLOOKUP(6,[1]作成!$H$1213:$K$1267,3,FALSE))," ",VLOOKUP(6,[1]作成!$H$1213:$K$1267,3,FALSE))</f>
        <v xml:space="preserve"> </v>
      </c>
      <c r="F98" s="16" t="str">
        <f>IF(ISERROR(VLOOKUP(7,[1]作成!$H$1213:$K$1267,3,FALSE))," ",VLOOKUP(7,[1]作成!$H$1213:$K$1267,3,FALSE))</f>
        <v xml:space="preserve"> </v>
      </c>
      <c r="G98" s="17"/>
      <c r="H98" s="18"/>
      <c r="I98" s="20"/>
      <c r="J98" s="17"/>
      <c r="K98" s="18"/>
      <c r="L98" s="20"/>
      <c r="M98" s="17"/>
      <c r="N98" s="18"/>
      <c r="O98" s="20"/>
      <c r="P98" s="133" t="str">
        <f>IF([1]人数!I34=0," ",[1]人数!I34)</f>
        <v xml:space="preserve"> </v>
      </c>
      <c r="Q98" s="134"/>
    </row>
    <row r="99" spans="1:19" ht="17.25" hidden="1" customHeight="1" x14ac:dyDescent="0.4">
      <c r="A99" s="115" t="str">
        <f>IF([1]人数!$F35=0," ",[1]人数!$F35)</f>
        <v xml:space="preserve"> </v>
      </c>
      <c r="B99" s="149" t="s">
        <v>25</v>
      </c>
      <c r="C99" s="121" t="str">
        <f>IF(ISERROR(VLOOKUP(1,[1]作成!$H$1268:$K$1322,3,FALSE))," ",VLOOKUP(1,[1]作成!$H$1268:$K$1322,3,FALSE))</f>
        <v xml:space="preserve"> </v>
      </c>
      <c r="D99" s="124" t="str">
        <f>IF(ISERROR(VLOOKUP(2,[1]作成!$H$1268:$K$1322,4,FALSE))," ",VLOOKUP(2,[1]作成!$H$1268:$K$1322,4,FALSE))</f>
        <v xml:space="preserve"> </v>
      </c>
      <c r="E99" s="127" t="str">
        <f>IF(ISERROR(VLOOKUP(3,[1]作成!$H$1268:$K$1322,3,FALSE))," ",VLOOKUP(3,[1]作成!$H$1268:$K$1322,3,FALSE))</f>
        <v xml:space="preserve"> </v>
      </c>
      <c r="F99" s="128"/>
      <c r="G99" s="3"/>
      <c r="H99" s="4"/>
      <c r="I99" s="5"/>
      <c r="J99" s="3"/>
      <c r="K99" s="4"/>
      <c r="L99" s="5"/>
      <c r="M99" s="3"/>
      <c r="N99" s="4"/>
      <c r="O99" s="5"/>
      <c r="P99" s="69" t="str">
        <f>IF([1]計算!U29=0," ",[1]計算!U29)</f>
        <v xml:space="preserve"> </v>
      </c>
      <c r="Q99" s="7" t="s">
        <v>20</v>
      </c>
    </row>
    <row r="100" spans="1:19" ht="17.25" hidden="1" customHeight="1" x14ac:dyDescent="0.4">
      <c r="A100" s="116"/>
      <c r="B100" s="149"/>
      <c r="C100" s="122"/>
      <c r="D100" s="125"/>
      <c r="E100" s="131" t="str">
        <f>IF(ISERROR(VLOOKUP(4,[1]作成!$H$1268:$K$1322,3,FALSE))," ",VLOOKUP(4,[1]作成!$H$1268:$K$1322,3,FALSE))</f>
        <v xml:space="preserve"> </v>
      </c>
      <c r="F100" s="132"/>
      <c r="G100" s="8"/>
      <c r="H100" s="9"/>
      <c r="I100" s="10"/>
      <c r="J100" s="8"/>
      <c r="K100" s="9"/>
      <c r="L100" s="10"/>
      <c r="M100" s="8"/>
      <c r="N100" s="9"/>
      <c r="O100" s="10"/>
      <c r="P100" s="69" t="str">
        <f>IF([1]計算!X29=0," ",[1]計算!X29)</f>
        <v xml:space="preserve"> </v>
      </c>
      <c r="Q100" s="11" t="s">
        <v>22</v>
      </c>
    </row>
    <row r="101" spans="1:19" ht="17.25" hidden="1" customHeight="1" x14ac:dyDescent="0.4">
      <c r="A101" s="116"/>
      <c r="B101" s="149"/>
      <c r="C101" s="122"/>
      <c r="D101" s="125"/>
      <c r="E101" s="131" t="str">
        <f>IF(ISERROR(VLOOKUP(5,[1]作成!$H$1268:$K$1322,3,FALSE))," ",VLOOKUP(5,[1]作成!$H$1268:$K$1322,3,FALSE))</f>
        <v xml:space="preserve"> </v>
      </c>
      <c r="F101" s="132"/>
      <c r="G101" s="8"/>
      <c r="H101" s="9"/>
      <c r="I101" s="10"/>
      <c r="J101" s="8"/>
      <c r="K101" s="9"/>
      <c r="L101" s="10"/>
      <c r="M101" s="8"/>
      <c r="N101" s="9"/>
      <c r="O101" s="10"/>
      <c r="P101" s="69" t="str">
        <f>IF([1]計算!Z29=0," ",[1]計算!Z29)</f>
        <v xml:space="preserve"> </v>
      </c>
      <c r="Q101" s="11" t="s">
        <v>22</v>
      </c>
    </row>
    <row r="102" spans="1:19" ht="17.25" hidden="1" customHeight="1" x14ac:dyDescent="0.4">
      <c r="A102" s="117"/>
      <c r="B102" s="149"/>
      <c r="C102" s="123"/>
      <c r="D102" s="126"/>
      <c r="E102" s="15" t="str">
        <f>IF(ISERROR(VLOOKUP(6,[1]作成!$H$1268:$K$1322,3,FALSE))," ",VLOOKUP(6,[1]作成!$H$1268:$K$1322,3,FALSE))</f>
        <v xml:space="preserve"> </v>
      </c>
      <c r="F102" s="16" t="str">
        <f>IF(ISERROR(VLOOKUP(7,[1]作成!$H$1268:$K$1322,3,FALSE))," ",VLOOKUP(7,[1]作成!$H$1268:$K$1322,3,FALSE))</f>
        <v xml:space="preserve"> </v>
      </c>
      <c r="G102" s="17"/>
      <c r="H102" s="18"/>
      <c r="I102" s="20"/>
      <c r="J102" s="17"/>
      <c r="K102" s="18"/>
      <c r="L102" s="20"/>
      <c r="M102" s="17"/>
      <c r="N102" s="18"/>
      <c r="O102" s="20"/>
      <c r="P102" s="165" t="str">
        <f>IF([1]人数!I35=0," ",[1]人数!I35)</f>
        <v xml:space="preserve"> </v>
      </c>
      <c r="Q102" s="165"/>
    </row>
    <row r="103" spans="1:19" ht="17.25" hidden="1" customHeight="1" x14ac:dyDescent="0.4">
      <c r="A103" s="115" t="str">
        <f>IF([1]人数!$F36=0," ",[1]人数!$F36)</f>
        <v xml:space="preserve"> </v>
      </c>
      <c r="B103" s="118" t="s">
        <v>49</v>
      </c>
      <c r="C103" s="121" t="str">
        <f>IF(ISERROR(VLOOKUP(1,[1]作成!$H$1323:$K$1377,3,FALSE))," ",VLOOKUP(1,[1]作成!$H$1323:$K$1377,3,FALSE))</f>
        <v xml:space="preserve"> </v>
      </c>
      <c r="D103" s="124" t="str">
        <f>IF(ISERROR(VLOOKUP(2,[1]作成!$H$1323:$K$1377,4,FALSE))," ",VLOOKUP(2,[1]作成!$H$1323:$K$1377,4,FALSE))</f>
        <v xml:space="preserve"> </v>
      </c>
      <c r="E103" s="127" t="str">
        <f>IF(ISERROR(VLOOKUP(3,[1]作成!$H$1323:$K$1377,3,FALSE))," ",VLOOKUP(3,[1]作成!$H$1323:$K$1377,3,FALSE))</f>
        <v xml:space="preserve"> </v>
      </c>
      <c r="F103" s="128"/>
      <c r="G103" s="23"/>
      <c r="H103" s="13"/>
      <c r="I103" s="12"/>
      <c r="J103" s="23"/>
      <c r="K103" s="13"/>
      <c r="L103" s="12"/>
      <c r="M103" s="23"/>
      <c r="N103" s="13"/>
      <c r="O103" s="12"/>
      <c r="P103" s="69" t="str">
        <f>IF([1]計算!U30=0," ",[1]計算!U30)</f>
        <v xml:space="preserve"> </v>
      </c>
      <c r="Q103" s="7" t="s">
        <v>20</v>
      </c>
    </row>
    <row r="104" spans="1:19" ht="17.25" hidden="1" customHeight="1" x14ac:dyDescent="0.4">
      <c r="A104" s="116"/>
      <c r="B104" s="119"/>
      <c r="C104" s="122"/>
      <c r="D104" s="125"/>
      <c r="E104" s="131" t="str">
        <f>IF(ISERROR(VLOOKUP(4,[1]作成!$H$1323:$K$1377,3,FALSE))," ",VLOOKUP(4,[1]作成!$H$1323:$K$1377,3,FALSE))</f>
        <v xml:space="preserve"> </v>
      </c>
      <c r="F104" s="132"/>
      <c r="G104" s="23"/>
      <c r="H104" s="13"/>
      <c r="I104" s="12"/>
      <c r="J104" s="23"/>
      <c r="K104" s="13"/>
      <c r="L104" s="12"/>
      <c r="M104" s="23"/>
      <c r="N104" s="13"/>
      <c r="O104" s="12"/>
      <c r="P104" s="69" t="str">
        <f>IF([1]計算!X30=0," ",[1]計算!X30)</f>
        <v xml:space="preserve"> </v>
      </c>
      <c r="Q104" s="11" t="s">
        <v>22</v>
      </c>
    </row>
    <row r="105" spans="1:19" ht="17.25" hidden="1" customHeight="1" x14ac:dyDescent="0.4">
      <c r="A105" s="116"/>
      <c r="B105" s="119"/>
      <c r="C105" s="122"/>
      <c r="D105" s="125"/>
      <c r="E105" s="131" t="str">
        <f>IF(ISERROR(VLOOKUP(5,[1]作成!$H$1323:$K$1377,3,FALSE))," ",VLOOKUP(5,[1]作成!$H$1323:$K$1377,3,FALSE))</f>
        <v xml:space="preserve"> </v>
      </c>
      <c r="F105" s="132"/>
      <c r="G105" s="23"/>
      <c r="H105" s="13"/>
      <c r="I105" s="12"/>
      <c r="J105" s="23"/>
      <c r="K105" s="13"/>
      <c r="L105" s="12"/>
      <c r="M105" s="23"/>
      <c r="N105" s="13"/>
      <c r="O105" s="12"/>
      <c r="P105" s="69" t="str">
        <f>IF([1]計算!Z30=0," ",[1]計算!Z30)</f>
        <v xml:space="preserve"> </v>
      </c>
      <c r="Q105" s="11" t="s">
        <v>22</v>
      </c>
    </row>
    <row r="106" spans="1:19" ht="17.25" hidden="1" customHeight="1" x14ac:dyDescent="0.4">
      <c r="A106" s="117"/>
      <c r="B106" s="120"/>
      <c r="C106" s="123"/>
      <c r="D106" s="126"/>
      <c r="E106" s="15" t="str">
        <f>IF(ISERROR(VLOOKUP(6,[1]作成!$H$1323:$K$1377,3,FALSE))," ",VLOOKUP(6,[1]作成!$H$1323:$K$1377,3,FALSE))</f>
        <v xml:space="preserve"> </v>
      </c>
      <c r="F106" s="16" t="str">
        <f>IF(ISERROR(VLOOKUP(7,[1]作成!$H$1323:$K$1377,3,FALSE))," ",VLOOKUP(7,[1]作成!$H$1323:$K$1377,3,FALSE))</f>
        <v xml:space="preserve"> </v>
      </c>
      <c r="G106" s="24"/>
      <c r="H106" s="19"/>
      <c r="I106" s="21"/>
      <c r="J106" s="24"/>
      <c r="K106" s="19"/>
      <c r="L106" s="21"/>
      <c r="M106" s="24"/>
      <c r="N106" s="19"/>
      <c r="O106" s="21"/>
      <c r="P106" s="165" t="str">
        <f>IF([1]人数!I36=0," ",[1]人数!I36)</f>
        <v xml:space="preserve"> </v>
      </c>
      <c r="Q106" s="165"/>
    </row>
    <row r="107" spans="1:19" ht="17.25" hidden="1" customHeight="1" x14ac:dyDescent="0.4">
      <c r="A107" s="115" t="str">
        <f>IF([1]人数!$F37=0," ",[1]人数!$F37)</f>
        <v xml:space="preserve"> </v>
      </c>
      <c r="B107" s="118" t="s">
        <v>19</v>
      </c>
      <c r="C107" s="121" t="str">
        <f>IF(ISERROR(VLOOKUP(1,[1]作成!$H$1378:$K$1432,3,FALSE))," ",VLOOKUP(1,[1]作成!$H$1378:$K$1432,3,FALSE))</f>
        <v xml:space="preserve"> </v>
      </c>
      <c r="D107" s="124" t="str">
        <f>IF(ISERROR(VLOOKUP(2,[1]作成!$H$1378:$K$1432,4,FALSE))," ",VLOOKUP(2,[1]作成!$H$1378:$K$1432,4,FALSE))</f>
        <v xml:space="preserve"> </v>
      </c>
      <c r="E107" s="127" t="str">
        <f>IF(ISERROR(VLOOKUP(3,[1]作成!$H$1378:$K$1432,3,FALSE))," ",VLOOKUP(3,[1]作成!$H$1378:$K$1432,3,FALSE))</f>
        <v xml:space="preserve"> </v>
      </c>
      <c r="F107" s="128"/>
      <c r="G107" s="25"/>
      <c r="H107" s="26"/>
      <c r="I107" s="22"/>
      <c r="J107" s="25"/>
      <c r="K107" s="26"/>
      <c r="L107" s="22"/>
      <c r="M107" s="25"/>
      <c r="N107" s="26"/>
      <c r="O107" s="22"/>
      <c r="P107" s="69" t="str">
        <f>IF([1]計算!U31=0," ",[1]計算!U31)</f>
        <v xml:space="preserve"> </v>
      </c>
      <c r="Q107" s="7" t="s">
        <v>20</v>
      </c>
    </row>
    <row r="108" spans="1:19" ht="17.25" hidden="1" customHeight="1" x14ac:dyDescent="0.4">
      <c r="A108" s="116"/>
      <c r="B108" s="119"/>
      <c r="C108" s="122"/>
      <c r="D108" s="125"/>
      <c r="E108" s="131" t="str">
        <f>IF(ISERROR(VLOOKUP(4,[1]作成!$H$1378:$K$1432,3,FALSE))," ",VLOOKUP(4,[1]作成!$H$1378:$K$1432,3,FALSE))</f>
        <v xml:space="preserve"> </v>
      </c>
      <c r="F108" s="132"/>
      <c r="G108" s="23"/>
      <c r="H108" s="13"/>
      <c r="I108" s="12"/>
      <c r="J108" s="23"/>
      <c r="K108" s="13"/>
      <c r="L108" s="12"/>
      <c r="M108" s="23"/>
      <c r="N108" s="13"/>
      <c r="O108" s="12"/>
      <c r="P108" s="69" t="str">
        <f>IF([1]計算!X31=0," ",[1]計算!X31)</f>
        <v xml:space="preserve"> </v>
      </c>
      <c r="Q108" s="11" t="s">
        <v>22</v>
      </c>
    </row>
    <row r="109" spans="1:19" ht="17.25" hidden="1" customHeight="1" x14ac:dyDescent="0.4">
      <c r="A109" s="116"/>
      <c r="B109" s="119"/>
      <c r="C109" s="122"/>
      <c r="D109" s="125"/>
      <c r="E109" s="131" t="str">
        <f>IF(ISERROR(VLOOKUP(5,[1]作成!$H$1378:$K$1432,3,FALSE))," ",VLOOKUP(5,[1]作成!$H$1378:$K$1432,3,FALSE))</f>
        <v xml:space="preserve"> </v>
      </c>
      <c r="F109" s="132"/>
      <c r="G109" s="23"/>
      <c r="H109" s="13"/>
      <c r="I109" s="12"/>
      <c r="J109" s="23"/>
      <c r="K109" s="13"/>
      <c r="L109" s="12"/>
      <c r="M109" s="23"/>
      <c r="N109" s="13"/>
      <c r="O109" s="12"/>
      <c r="P109" s="69" t="str">
        <f>IF([1]計算!Z31=0," ",[1]計算!Z31)</f>
        <v xml:space="preserve"> </v>
      </c>
      <c r="Q109" s="11" t="s">
        <v>22</v>
      </c>
    </row>
    <row r="110" spans="1:19" ht="17.25" hidden="1" customHeight="1" x14ac:dyDescent="0.4">
      <c r="A110" s="117"/>
      <c r="B110" s="120"/>
      <c r="C110" s="123"/>
      <c r="D110" s="126"/>
      <c r="E110" s="15" t="str">
        <f>IF(ISERROR(VLOOKUP(6,[1]作成!$H$1378:$K$1432,3,FALSE))," ",VLOOKUP(6,[1]作成!$H$1378:$K$1432,3,FALSE))</f>
        <v xml:space="preserve"> </v>
      </c>
      <c r="F110" s="16" t="str">
        <f>IF(ISERROR(VLOOKUP(7,[1]作成!$H$1378:$K$1432,3,FALSE))," ",VLOOKUP(7,[1]作成!$H$1378:$K$1432,3,FALSE))</f>
        <v xml:space="preserve"> </v>
      </c>
      <c r="G110" s="24"/>
      <c r="H110" s="19"/>
      <c r="I110" s="21"/>
      <c r="J110" s="24"/>
      <c r="K110" s="19"/>
      <c r="L110" s="21"/>
      <c r="M110" s="24"/>
      <c r="N110" s="19"/>
      <c r="O110" s="21"/>
      <c r="P110" s="165" t="str">
        <f>IF([1]人数!I37=0," ",[1]人数!I37)</f>
        <v xml:space="preserve"> </v>
      </c>
      <c r="Q110" s="165"/>
    </row>
    <row r="111" spans="1:19" ht="15.95" customHeight="1" x14ac:dyDescent="0.4">
      <c r="A111" s="37"/>
      <c r="B111" s="37" t="s">
        <v>132</v>
      </c>
      <c r="C111" s="6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 t="s">
        <v>2</v>
      </c>
      <c r="S111" s="29"/>
    </row>
    <row r="112" spans="1:19" ht="15.95" customHeight="1" x14ac:dyDescent="0.4">
      <c r="A112" s="37"/>
      <c r="B112" s="37" t="s">
        <v>133</v>
      </c>
      <c r="C112" s="67"/>
      <c r="D112" s="37"/>
      <c r="E112" s="37"/>
      <c r="F112" s="37"/>
      <c r="G112" s="37"/>
      <c r="H112" s="37"/>
      <c r="I112" s="37"/>
      <c r="J112" s="37"/>
      <c r="K112" s="37"/>
      <c r="L112" s="36" t="s">
        <v>134</v>
      </c>
      <c r="M112" s="36"/>
      <c r="N112" s="36"/>
      <c r="O112" s="37"/>
      <c r="P112" s="37"/>
      <c r="Q112" s="37"/>
      <c r="R112" s="37" t="s">
        <v>2</v>
      </c>
      <c r="S112" s="29"/>
    </row>
    <row r="113" spans="1:19" ht="15.95" customHeight="1" x14ac:dyDescent="0.4">
      <c r="A113" s="37"/>
      <c r="B113" s="37" t="s">
        <v>135</v>
      </c>
      <c r="C113" s="6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 t="s">
        <v>2</v>
      </c>
      <c r="S113" s="29"/>
    </row>
    <row r="114" spans="1:19" ht="15.95" customHeight="1" x14ac:dyDescent="0.4">
      <c r="A114" s="37"/>
      <c r="B114" s="37"/>
      <c r="C114" s="6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 t="s">
        <v>2</v>
      </c>
      <c r="S114" s="29"/>
    </row>
    <row r="115" spans="1:19" ht="15.95" customHeight="1" x14ac:dyDescent="0.4">
      <c r="A115" s="37"/>
      <c r="B115" s="37"/>
      <c r="C115" s="6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 t="s">
        <v>2</v>
      </c>
      <c r="S115" s="29"/>
    </row>
    <row r="116" spans="1:19" ht="15.95" hidden="1" customHeight="1" x14ac:dyDescent="0.4">
      <c r="A116" s="2"/>
      <c r="B116" s="2"/>
      <c r="C116" s="27"/>
      <c r="D116" s="2"/>
      <c r="E116" s="2"/>
      <c r="F116" s="2"/>
      <c r="P116" s="2"/>
      <c r="Q116" s="2"/>
    </row>
    <row r="117" spans="1:19" ht="15.95" hidden="1" customHeight="1" x14ac:dyDescent="0.4">
      <c r="A117" s="2"/>
      <c r="B117" s="2"/>
      <c r="C117" s="27"/>
      <c r="D117" s="2"/>
      <c r="E117" s="2"/>
      <c r="F117" s="2"/>
      <c r="P117" s="2"/>
      <c r="Q117" s="2"/>
    </row>
    <row r="118" spans="1:19" ht="15.95" hidden="1" customHeight="1" x14ac:dyDescent="0.4">
      <c r="A118" s="2"/>
      <c r="B118" s="2"/>
      <c r="C118" s="27"/>
      <c r="D118" s="2"/>
      <c r="E118" s="2"/>
      <c r="F118" s="2"/>
      <c r="P118" s="2"/>
      <c r="Q118" s="2"/>
    </row>
    <row r="119" spans="1:19" ht="15.95" hidden="1" customHeight="1" x14ac:dyDescent="0.4">
      <c r="A119" s="2"/>
      <c r="B119" s="2"/>
      <c r="C119" s="27"/>
      <c r="D119" s="2"/>
      <c r="E119" s="2"/>
      <c r="F119" s="2"/>
      <c r="P119" s="2"/>
      <c r="Q119" s="2"/>
    </row>
    <row r="120" spans="1:19" ht="15.95" hidden="1" customHeight="1" x14ac:dyDescent="0.4">
      <c r="A120" s="2"/>
      <c r="B120" s="2"/>
      <c r="C120" s="27"/>
      <c r="D120" s="2"/>
      <c r="E120" s="2"/>
      <c r="F120" s="2"/>
      <c r="P120" s="2"/>
      <c r="Q120" s="2"/>
    </row>
    <row r="121" spans="1:19" ht="15.95" hidden="1" customHeight="1" x14ac:dyDescent="0.4">
      <c r="A121" s="2"/>
      <c r="B121" s="2"/>
      <c r="C121" s="27"/>
      <c r="D121" s="2"/>
      <c r="E121" s="2"/>
      <c r="F121" s="2"/>
      <c r="P121" s="2"/>
      <c r="Q121" s="2"/>
    </row>
    <row r="122" spans="1:19" ht="15.95" hidden="1" customHeight="1" x14ac:dyDescent="0.4">
      <c r="A122" s="2"/>
      <c r="B122" s="2"/>
      <c r="C122" s="27"/>
      <c r="D122" s="2"/>
      <c r="E122" s="2"/>
      <c r="F122" s="2"/>
      <c r="P122" s="2"/>
      <c r="Q122" s="2"/>
    </row>
    <row r="123" spans="1:19" ht="15.95" hidden="1" customHeight="1" x14ac:dyDescent="0.4">
      <c r="A123" s="2"/>
      <c r="B123" s="2"/>
      <c r="C123" s="27"/>
      <c r="D123" s="2"/>
      <c r="E123" s="2"/>
      <c r="F123" s="2"/>
      <c r="P123" s="2"/>
      <c r="Q123" s="2"/>
    </row>
    <row r="124" spans="1:19" ht="15.95" hidden="1" customHeight="1" x14ac:dyDescent="0.4">
      <c r="A124" s="2"/>
      <c r="B124" s="2"/>
      <c r="C124" s="27"/>
      <c r="D124" s="2"/>
      <c r="E124" s="2"/>
      <c r="F124" s="2"/>
      <c r="P124" s="2"/>
      <c r="Q124" s="2"/>
    </row>
    <row r="125" spans="1:19" ht="15.95" hidden="1" customHeight="1" x14ac:dyDescent="0.4">
      <c r="A125" s="2"/>
      <c r="B125" s="2"/>
      <c r="C125" s="27"/>
      <c r="D125" s="2"/>
      <c r="E125" s="2"/>
      <c r="F125" s="2"/>
      <c r="P125" s="2"/>
      <c r="Q125" s="2"/>
    </row>
    <row r="126" spans="1:19" ht="15.95" hidden="1" customHeight="1" x14ac:dyDescent="0.4">
      <c r="A126" s="2"/>
      <c r="B126" s="2"/>
      <c r="C126" s="27"/>
      <c r="D126" s="2"/>
      <c r="E126" s="2"/>
      <c r="F126" s="2"/>
      <c r="P126" s="2"/>
      <c r="Q126" s="2"/>
    </row>
    <row r="127" spans="1:19" ht="15.95" hidden="1" customHeight="1" x14ac:dyDescent="0.4">
      <c r="A127" s="2"/>
      <c r="B127" s="2"/>
      <c r="C127" s="27"/>
      <c r="D127" s="2"/>
      <c r="E127" s="2"/>
      <c r="F127" s="2"/>
      <c r="P127" s="2"/>
      <c r="Q127" s="2"/>
    </row>
    <row r="128" spans="1:19" ht="15.95" hidden="1" customHeight="1" x14ac:dyDescent="0.4">
      <c r="A128" s="2"/>
      <c r="B128" s="2"/>
      <c r="C128" s="27"/>
      <c r="D128" s="2"/>
      <c r="E128" s="2"/>
      <c r="F128" s="2"/>
      <c r="P128" s="2"/>
      <c r="Q128" s="2"/>
    </row>
    <row r="129" spans="1:19" ht="15.95" hidden="1" customHeight="1" x14ac:dyDescent="0.4">
      <c r="A129" s="2"/>
      <c r="B129" s="2"/>
      <c r="C129" s="27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27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27"/>
      <c r="D131" s="2"/>
      <c r="E131" s="2"/>
      <c r="F131" s="2"/>
      <c r="P131" s="2"/>
      <c r="Q131" s="2"/>
    </row>
    <row r="132" spans="1:19" ht="15.95" hidden="1" customHeight="1" x14ac:dyDescent="0.4">
      <c r="A132" s="2"/>
      <c r="B132" s="2"/>
      <c r="C132" s="27"/>
      <c r="D132" s="2"/>
      <c r="E132" s="2"/>
      <c r="F132" s="2"/>
      <c r="P132" s="2"/>
      <c r="Q132" s="2"/>
    </row>
    <row r="133" spans="1:19" x14ac:dyDescent="0.4">
      <c r="A133" s="29"/>
      <c r="B133" s="29"/>
      <c r="C133" s="68"/>
      <c r="D133" s="29"/>
      <c r="E133" s="29"/>
      <c r="F133" s="29"/>
      <c r="G133" s="37"/>
      <c r="H133" s="37"/>
      <c r="I133" s="37"/>
      <c r="J133" s="37"/>
      <c r="K133" s="37"/>
      <c r="L133" s="37"/>
      <c r="M133" s="37"/>
      <c r="N133" s="37"/>
      <c r="O133" s="37"/>
      <c r="P133" s="29"/>
      <c r="Q133" s="29"/>
      <c r="R133" s="37"/>
      <c r="S133" s="29"/>
    </row>
    <row r="134" spans="1:19" x14ac:dyDescent="0.4">
      <c r="A134" s="29"/>
      <c r="B134" s="29"/>
      <c r="C134" s="68"/>
      <c r="D134" s="29"/>
      <c r="E134" s="29"/>
      <c r="F134" s="29"/>
      <c r="G134" s="37"/>
      <c r="H134" s="37"/>
      <c r="I134" s="37"/>
      <c r="J134" s="37"/>
      <c r="K134" s="37"/>
      <c r="L134" s="37"/>
      <c r="M134" s="37"/>
      <c r="N134" s="37"/>
      <c r="O134" s="37"/>
      <c r="P134" s="29"/>
      <c r="Q134" s="29"/>
      <c r="R134" s="37"/>
      <c r="S134" s="29"/>
    </row>
  </sheetData>
  <sheetProtection autoFilter="0"/>
  <autoFilter ref="R2:R132" xr:uid="{00000000-0009-0000-0000-000000000000}">
    <filterColumn colId="0">
      <customFilters>
        <customFilter operator="notEqual" val=" "/>
      </customFilters>
    </filterColumn>
  </autoFilter>
  <mergeCells count="225">
    <mergeCell ref="P110:Q110"/>
    <mergeCell ref="A107:A110"/>
    <mergeCell ref="B107:B110"/>
    <mergeCell ref="C107:C110"/>
    <mergeCell ref="D107:D110"/>
    <mergeCell ref="E107:F107"/>
    <mergeCell ref="E108:F108"/>
    <mergeCell ref="E109:F109"/>
    <mergeCell ref="P102:Q102"/>
    <mergeCell ref="A103:A106"/>
    <mergeCell ref="B103:B106"/>
    <mergeCell ref="C103:C106"/>
    <mergeCell ref="D103:D106"/>
    <mergeCell ref="E103:F103"/>
    <mergeCell ref="E104:F104"/>
    <mergeCell ref="E105:F105"/>
    <mergeCell ref="P106:Q106"/>
    <mergeCell ref="A99:A102"/>
    <mergeCell ref="B99:B102"/>
    <mergeCell ref="C99:C102"/>
    <mergeCell ref="D99:D102"/>
    <mergeCell ref="E99:F99"/>
    <mergeCell ref="E100:F100"/>
    <mergeCell ref="E101:F101"/>
    <mergeCell ref="P94:Q94"/>
    <mergeCell ref="A95:A98"/>
    <mergeCell ref="B95:B98"/>
    <mergeCell ref="C95:C98"/>
    <mergeCell ref="D95:D98"/>
    <mergeCell ref="E95:F95"/>
    <mergeCell ref="E96:F96"/>
    <mergeCell ref="E97:F97"/>
    <mergeCell ref="P98:Q98"/>
    <mergeCell ref="A91:A94"/>
    <mergeCell ref="B91:B94"/>
    <mergeCell ref="C91:C94"/>
    <mergeCell ref="D91:D94"/>
    <mergeCell ref="E91:F91"/>
    <mergeCell ref="E92:F92"/>
    <mergeCell ref="E93:F93"/>
    <mergeCell ref="P86:Q86"/>
    <mergeCell ref="A87:A90"/>
    <mergeCell ref="B87:B90"/>
    <mergeCell ref="C87:C90"/>
    <mergeCell ref="D87:D90"/>
    <mergeCell ref="E87:F87"/>
    <mergeCell ref="E88:F88"/>
    <mergeCell ref="E89:F89"/>
    <mergeCell ref="P90:Q90"/>
    <mergeCell ref="A83:A86"/>
    <mergeCell ref="B83:B86"/>
    <mergeCell ref="C83:C86"/>
    <mergeCell ref="D83:D86"/>
    <mergeCell ref="E83:F83"/>
    <mergeCell ref="E84:F84"/>
    <mergeCell ref="E85:F85"/>
    <mergeCell ref="P78:Q78"/>
    <mergeCell ref="A79:A82"/>
    <mergeCell ref="B79:B82"/>
    <mergeCell ref="C79:C82"/>
    <mergeCell ref="D79:D82"/>
    <mergeCell ref="E79:F79"/>
    <mergeCell ref="E80:F80"/>
    <mergeCell ref="E81:F81"/>
    <mergeCell ref="P82:Q82"/>
    <mergeCell ref="A75:A78"/>
    <mergeCell ref="B75:B78"/>
    <mergeCell ref="C75:C78"/>
    <mergeCell ref="D75:D78"/>
    <mergeCell ref="E75:F75"/>
    <mergeCell ref="E76:F76"/>
    <mergeCell ref="E77:F77"/>
    <mergeCell ref="P70:Q70"/>
    <mergeCell ref="A71:A74"/>
    <mergeCell ref="B71:B74"/>
    <mergeCell ref="C71:C74"/>
    <mergeCell ref="D71:D74"/>
    <mergeCell ref="E71:F71"/>
    <mergeCell ref="E72:F72"/>
    <mergeCell ref="E73:F73"/>
    <mergeCell ref="P74:Q74"/>
    <mergeCell ref="A67:A70"/>
    <mergeCell ref="B67:B70"/>
    <mergeCell ref="C67:C70"/>
    <mergeCell ref="D67:D70"/>
    <mergeCell ref="E67:F67"/>
    <mergeCell ref="E68:F68"/>
    <mergeCell ref="E69:F69"/>
    <mergeCell ref="P62:Q62"/>
    <mergeCell ref="A63:A66"/>
    <mergeCell ref="B63:B66"/>
    <mergeCell ref="C63:C66"/>
    <mergeCell ref="D63:D66"/>
    <mergeCell ref="E63:F63"/>
    <mergeCell ref="E64:F64"/>
    <mergeCell ref="E65:F65"/>
    <mergeCell ref="P66:Q66"/>
    <mergeCell ref="A59:A62"/>
    <mergeCell ref="B59:B62"/>
    <mergeCell ref="C59:C62"/>
    <mergeCell ref="D59:D62"/>
    <mergeCell ref="E59:F59"/>
    <mergeCell ref="E60:F60"/>
    <mergeCell ref="E61:F61"/>
    <mergeCell ref="P54:Q54"/>
    <mergeCell ref="A55:A58"/>
    <mergeCell ref="B55:B58"/>
    <mergeCell ref="C55:C58"/>
    <mergeCell ref="D55:D58"/>
    <mergeCell ref="E55:F55"/>
    <mergeCell ref="E56:F56"/>
    <mergeCell ref="E57:F57"/>
    <mergeCell ref="P58:Q58"/>
    <mergeCell ref="A51:A54"/>
    <mergeCell ref="B51:B54"/>
    <mergeCell ref="C51:C54"/>
    <mergeCell ref="D51:D54"/>
    <mergeCell ref="E51:F51"/>
    <mergeCell ref="E52:F52"/>
    <mergeCell ref="E53:F53"/>
    <mergeCell ref="P46:Q46"/>
    <mergeCell ref="A47:A50"/>
    <mergeCell ref="B47:B50"/>
    <mergeCell ref="C47:C50"/>
    <mergeCell ref="D47:D50"/>
    <mergeCell ref="E47:F47"/>
    <mergeCell ref="E48:F48"/>
    <mergeCell ref="E49:F49"/>
    <mergeCell ref="P50:Q50"/>
    <mergeCell ref="A43:A46"/>
    <mergeCell ref="B43:B46"/>
    <mergeCell ref="C43:C46"/>
    <mergeCell ref="D43:D46"/>
    <mergeCell ref="E43:F43"/>
    <mergeCell ref="E44:F44"/>
    <mergeCell ref="E45:F45"/>
    <mergeCell ref="P38:Q38"/>
    <mergeCell ref="A39:A42"/>
    <mergeCell ref="B39:B42"/>
    <mergeCell ref="C39:C42"/>
    <mergeCell ref="D39:D42"/>
    <mergeCell ref="E39:F39"/>
    <mergeCell ref="E40:F40"/>
    <mergeCell ref="E41:F41"/>
    <mergeCell ref="P42:Q42"/>
    <mergeCell ref="A35:A38"/>
    <mergeCell ref="B35:B38"/>
    <mergeCell ref="C35:C38"/>
    <mergeCell ref="D35:D38"/>
    <mergeCell ref="E35:F35"/>
    <mergeCell ref="E36:F36"/>
    <mergeCell ref="E37:F37"/>
    <mergeCell ref="P30:Q30"/>
    <mergeCell ref="A31:A34"/>
    <mergeCell ref="B31:B34"/>
    <mergeCell ref="C31:C34"/>
    <mergeCell ref="D31:D34"/>
    <mergeCell ref="E31:F31"/>
    <mergeCell ref="E32:F32"/>
    <mergeCell ref="E33:F33"/>
    <mergeCell ref="P34:Q34"/>
    <mergeCell ref="A27:A30"/>
    <mergeCell ref="B27:B30"/>
    <mergeCell ref="C27:C30"/>
    <mergeCell ref="D27:D30"/>
    <mergeCell ref="E27:F27"/>
    <mergeCell ref="E28:F28"/>
    <mergeCell ref="E29:F29"/>
    <mergeCell ref="E13:F13"/>
    <mergeCell ref="P22:Q22"/>
    <mergeCell ref="A23:A26"/>
    <mergeCell ref="B23:B26"/>
    <mergeCell ref="C23:C26"/>
    <mergeCell ref="D23:D26"/>
    <mergeCell ref="E23:F23"/>
    <mergeCell ref="E24:F24"/>
    <mergeCell ref="E25:F25"/>
    <mergeCell ref="P26:Q26"/>
    <mergeCell ref="A19:A22"/>
    <mergeCell ref="B19:B22"/>
    <mergeCell ref="C19:C22"/>
    <mergeCell ref="D19:D22"/>
    <mergeCell ref="E19:F19"/>
    <mergeCell ref="E20:F20"/>
    <mergeCell ref="E21:F21"/>
    <mergeCell ref="A7:A10"/>
    <mergeCell ref="B7:B10"/>
    <mergeCell ref="C7:C10"/>
    <mergeCell ref="D7:D10"/>
    <mergeCell ref="E7:F7"/>
    <mergeCell ref="S7:S18"/>
    <mergeCell ref="E8:F8"/>
    <mergeCell ref="E9:F9"/>
    <mergeCell ref="P10:Q10"/>
    <mergeCell ref="A11:A14"/>
    <mergeCell ref="P14:Q14"/>
    <mergeCell ref="A15:A18"/>
    <mergeCell ref="B15:B18"/>
    <mergeCell ref="C15:C18"/>
    <mergeCell ref="D15:D18"/>
    <mergeCell ref="E15:F15"/>
    <mergeCell ref="E16:F16"/>
    <mergeCell ref="E17:F17"/>
    <mergeCell ref="P18:Q18"/>
    <mergeCell ref="B11:B14"/>
    <mergeCell ref="C11:C14"/>
    <mergeCell ref="D11:D14"/>
    <mergeCell ref="E11:F11"/>
    <mergeCell ref="E12:F12"/>
    <mergeCell ref="A3:A6"/>
    <mergeCell ref="B3:B6"/>
    <mergeCell ref="C3:F4"/>
    <mergeCell ref="G3:I4"/>
    <mergeCell ref="J3:L4"/>
    <mergeCell ref="M3:O4"/>
    <mergeCell ref="P3:Q3"/>
    <mergeCell ref="P4:Q4"/>
    <mergeCell ref="C5:C6"/>
    <mergeCell ref="D5:D6"/>
    <mergeCell ref="E5:F6"/>
    <mergeCell ref="G5:I6"/>
    <mergeCell ref="J5:L6"/>
    <mergeCell ref="M5:O6"/>
    <mergeCell ref="P5:Q5"/>
    <mergeCell ref="P6:Q6"/>
  </mergeCells>
  <phoneticPr fontId="3"/>
  <pageMargins left="0.70866141732283472" right="0.31496062992125984" top="0.55118110236220474" bottom="0.35433070866141736" header="0.31496062992125984" footer="0.31496062992125984"/>
  <pageSetup paperSize="9" scale="46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E43C70"/>
  </sheetPr>
  <dimension ref="A1:S134"/>
  <sheetViews>
    <sheetView view="pageBreakPreview" topLeftCell="A25" zoomScale="80" zoomScaleNormal="100" zoomScaleSheetLayoutView="80" workbookViewId="0">
      <selection activeCell="G35" sqref="G35:O38"/>
    </sheetView>
  </sheetViews>
  <sheetFormatPr defaultColWidth="0" defaultRowHeight="13.5" customHeight="1" zeroHeight="1" x14ac:dyDescent="0.4"/>
  <cols>
    <col min="1" max="1" width="6.25" style="1" customWidth="1"/>
    <col min="2" max="2" width="3" style="1" customWidth="1"/>
    <col min="3" max="3" width="17.75" style="28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110.25" customHeight="1" x14ac:dyDescent="0.4">
      <c r="E1" s="71" t="s">
        <v>197</v>
      </c>
    </row>
    <row r="2" spans="1:19" ht="51" customHeight="1" x14ac:dyDescent="0.4">
      <c r="A2" s="29"/>
      <c r="B2" s="30"/>
      <c r="C2" s="31"/>
      <c r="D2" s="32"/>
      <c r="E2" s="33">
        <f>[1]作成!B1</f>
        <v>4</v>
      </c>
      <c r="F2" s="34" t="s">
        <v>0</v>
      </c>
      <c r="G2" s="35"/>
      <c r="H2" s="35"/>
      <c r="I2" s="36"/>
      <c r="J2" s="37"/>
      <c r="K2" s="37"/>
      <c r="L2" s="37"/>
      <c r="M2" s="37"/>
      <c r="N2" s="37"/>
      <c r="O2" s="38"/>
      <c r="P2" s="39" t="s">
        <v>1</v>
      </c>
      <c r="Q2" s="40"/>
      <c r="R2" s="37" t="s">
        <v>2</v>
      </c>
      <c r="S2" s="29"/>
    </row>
    <row r="3" spans="1:19" ht="13.5" customHeight="1" x14ac:dyDescent="0.4">
      <c r="A3" s="73" t="s">
        <v>3</v>
      </c>
      <c r="B3" s="73" t="s">
        <v>4</v>
      </c>
      <c r="C3" s="76" t="s">
        <v>5</v>
      </c>
      <c r="D3" s="77"/>
      <c r="E3" s="77"/>
      <c r="F3" s="78"/>
      <c r="G3" s="82" t="s">
        <v>6</v>
      </c>
      <c r="H3" s="83"/>
      <c r="I3" s="84"/>
      <c r="J3" s="82" t="s">
        <v>7</v>
      </c>
      <c r="K3" s="83"/>
      <c r="L3" s="84"/>
      <c r="M3" s="82" t="s">
        <v>8</v>
      </c>
      <c r="N3" s="83"/>
      <c r="O3" s="84"/>
      <c r="P3" s="88" t="s">
        <v>9</v>
      </c>
      <c r="Q3" s="88"/>
      <c r="R3" s="37" t="s">
        <v>2</v>
      </c>
      <c r="S3" s="29"/>
    </row>
    <row r="4" spans="1:19" ht="13.5" customHeight="1" x14ac:dyDescent="0.4">
      <c r="A4" s="74"/>
      <c r="B4" s="74"/>
      <c r="C4" s="79"/>
      <c r="D4" s="80"/>
      <c r="E4" s="80"/>
      <c r="F4" s="81"/>
      <c r="G4" s="85"/>
      <c r="H4" s="86"/>
      <c r="I4" s="87"/>
      <c r="J4" s="85"/>
      <c r="K4" s="86"/>
      <c r="L4" s="87"/>
      <c r="M4" s="85"/>
      <c r="N4" s="86"/>
      <c r="O4" s="87"/>
      <c r="P4" s="88" t="s">
        <v>10</v>
      </c>
      <c r="Q4" s="88"/>
      <c r="R4" s="37" t="s">
        <v>2</v>
      </c>
      <c r="S4" s="29"/>
    </row>
    <row r="5" spans="1:19" ht="13.5" customHeight="1" x14ac:dyDescent="0.4">
      <c r="A5" s="74"/>
      <c r="B5" s="74"/>
      <c r="C5" s="89" t="s">
        <v>11</v>
      </c>
      <c r="D5" s="91" t="s">
        <v>12</v>
      </c>
      <c r="E5" s="93" t="s">
        <v>13</v>
      </c>
      <c r="F5" s="94"/>
      <c r="G5" s="97" t="s">
        <v>14</v>
      </c>
      <c r="H5" s="98"/>
      <c r="I5" s="99"/>
      <c r="J5" s="103" t="s">
        <v>15</v>
      </c>
      <c r="K5" s="104"/>
      <c r="L5" s="105"/>
      <c r="M5" s="109" t="s">
        <v>16</v>
      </c>
      <c r="N5" s="110"/>
      <c r="O5" s="111"/>
      <c r="P5" s="88" t="s">
        <v>17</v>
      </c>
      <c r="Q5" s="88"/>
      <c r="R5" s="37" t="s">
        <v>2</v>
      </c>
      <c r="S5" s="29"/>
    </row>
    <row r="6" spans="1:19" ht="13.5" customHeight="1" x14ac:dyDescent="0.4">
      <c r="A6" s="75"/>
      <c r="B6" s="75"/>
      <c r="C6" s="90"/>
      <c r="D6" s="92"/>
      <c r="E6" s="95"/>
      <c r="F6" s="96"/>
      <c r="G6" s="100"/>
      <c r="H6" s="101"/>
      <c r="I6" s="102"/>
      <c r="J6" s="106"/>
      <c r="K6" s="107"/>
      <c r="L6" s="108"/>
      <c r="M6" s="112"/>
      <c r="N6" s="113"/>
      <c r="O6" s="114"/>
      <c r="P6" s="88" t="s">
        <v>18</v>
      </c>
      <c r="Q6" s="88"/>
      <c r="R6" s="37" t="s">
        <v>2</v>
      </c>
      <c r="S6" s="29"/>
    </row>
    <row r="7" spans="1:19" ht="17.25" hidden="1" customHeight="1" x14ac:dyDescent="0.4">
      <c r="A7" s="115">
        <f>IF([1]人数!$F12=0," ",[1]人数!$F12)</f>
        <v>5</v>
      </c>
      <c r="B7" s="118" t="s">
        <v>19</v>
      </c>
      <c r="C7" s="121" t="str">
        <f>IF(ISERROR(VLOOKUP(1,[1]作成!$H$3:$K$57,3,FALSE))," ",VLOOKUP(1,[1]作成!$H$3:$K$57,3,FALSE))</f>
        <v xml:space="preserve"> </v>
      </c>
      <c r="D7" s="124" t="str">
        <f>IF(ISERROR(VLOOKUP(2,[1]作成!$H$3:$K$57,4,FALSE))," ",VLOOKUP(2,[1]作成!$H$3:$K$57,4,FALSE))</f>
        <v xml:space="preserve"> </v>
      </c>
      <c r="E7" s="127" t="str">
        <f>IF(ISERROR(VLOOKUP(3,[1]作成!$H$3:$K$57,3,FALSE))," ",VLOOKUP(3,[1]作成!$H$3:$K$57,3,FALSE))</f>
        <v xml:space="preserve"> </v>
      </c>
      <c r="F7" s="128"/>
      <c r="G7" s="3"/>
      <c r="H7" s="4"/>
      <c r="I7" s="5"/>
      <c r="J7" s="3"/>
      <c r="K7" s="4"/>
      <c r="L7" s="5"/>
      <c r="M7" s="4"/>
      <c r="N7" s="4"/>
      <c r="O7" s="4"/>
      <c r="P7" s="69" t="str">
        <f>IF([1]計算!U6=0," ",[1]計算!U6)</f>
        <v xml:space="preserve"> </v>
      </c>
      <c r="Q7" s="7" t="s">
        <v>20</v>
      </c>
      <c r="S7" s="129" t="s">
        <v>21</v>
      </c>
    </row>
    <row r="8" spans="1:19" ht="17.25" hidden="1" customHeight="1" x14ac:dyDescent="0.4">
      <c r="A8" s="116"/>
      <c r="B8" s="119"/>
      <c r="C8" s="122"/>
      <c r="D8" s="125"/>
      <c r="E8" s="131" t="str">
        <f>IF(ISERROR(VLOOKUP(4,[1]作成!$H$3:$K$57,3,FALSE))," ",VLOOKUP(4,[1]作成!$H$3:$K$57,3,FALSE))</f>
        <v xml:space="preserve"> </v>
      </c>
      <c r="F8" s="132"/>
      <c r="G8" s="8"/>
      <c r="H8" s="9"/>
      <c r="I8" s="10"/>
      <c r="J8" s="8"/>
      <c r="K8" s="9"/>
      <c r="L8" s="10"/>
      <c r="M8" s="9"/>
      <c r="N8" s="9"/>
      <c r="O8" s="9"/>
      <c r="P8" s="69" t="str">
        <f>IF([1]計算!X6=0," ",[1]計算!X6)</f>
        <v xml:space="preserve"> </v>
      </c>
      <c r="Q8" s="11" t="s">
        <v>22</v>
      </c>
      <c r="S8" s="129"/>
    </row>
    <row r="9" spans="1:19" ht="17.25" hidden="1" customHeight="1" x14ac:dyDescent="0.4">
      <c r="A9" s="116"/>
      <c r="B9" s="119"/>
      <c r="C9" s="122"/>
      <c r="D9" s="125"/>
      <c r="E9" s="131" t="str">
        <f>IF(ISERROR(VLOOKUP(5,[1]作成!$H$3:$K$57,3,FALSE))," ",VLOOKUP(5,[1]作成!$H$3:$K$57,3,FALSE))</f>
        <v xml:space="preserve"> </v>
      </c>
      <c r="F9" s="132"/>
      <c r="G9" s="8"/>
      <c r="H9" s="9"/>
      <c r="I9" s="10"/>
      <c r="J9" s="8"/>
      <c r="K9" s="9"/>
      <c r="L9" s="12"/>
      <c r="M9" s="9"/>
      <c r="N9" s="9"/>
      <c r="O9" s="13"/>
      <c r="P9" s="69" t="str">
        <f>IF([1]計算!Z6=0," ",[1]計算!Z6)</f>
        <v xml:space="preserve"> </v>
      </c>
      <c r="Q9" s="11" t="s">
        <v>22</v>
      </c>
      <c r="S9" s="129"/>
    </row>
    <row r="10" spans="1:19" ht="17.25" hidden="1" customHeight="1" x14ac:dyDescent="0.4">
      <c r="A10" s="117"/>
      <c r="B10" s="120"/>
      <c r="C10" s="123"/>
      <c r="D10" s="126"/>
      <c r="E10" s="14" t="str">
        <f>IF(ISERROR(VLOOKUP(6,[1]作成!$H$3:$K$57,3,FALSE))," ",VLOOKUP(6,[1]作成!$H$3:$K$57,3,FALSE))</f>
        <v xml:space="preserve"> </v>
      </c>
      <c r="F10" s="14" t="str">
        <f>IF(ISERROR(VLOOKUP(7,[1]作成!$H$3:$K$57,3,FALSE))," ",VLOOKUP(7,[1]作成!$H$3:$K$57,3,FALSE))</f>
        <v xml:space="preserve"> </v>
      </c>
      <c r="G10" s="8"/>
      <c r="H10" s="9"/>
      <c r="I10" s="12"/>
      <c r="J10" s="8"/>
      <c r="K10" s="9"/>
      <c r="L10" s="12"/>
      <c r="M10" s="9"/>
      <c r="N10" s="9"/>
      <c r="O10" s="13"/>
      <c r="P10" s="133" t="str">
        <f>IF([1]人数!I12=0," ",[1]人数!I12)</f>
        <v xml:space="preserve"> </v>
      </c>
      <c r="Q10" s="134"/>
      <c r="S10" s="129"/>
    </row>
    <row r="11" spans="1:19" ht="17.25" hidden="1" customHeight="1" x14ac:dyDescent="0.4">
      <c r="A11" s="115">
        <f>IF([1]人数!$F13=0," ",[1]人数!$F13)</f>
        <v>6</v>
      </c>
      <c r="B11" s="149" t="s">
        <v>23</v>
      </c>
      <c r="C11" s="121" t="str">
        <f>IF(ISERROR(VLOOKUP(1,[1]作成!$H$58:$K$112,3,FALSE))," ",VLOOKUP(1,[1]作成!$H$58:$K$112,3,FALSE))</f>
        <v xml:space="preserve"> </v>
      </c>
      <c r="D11" s="124" t="str">
        <f>IF(ISERROR(VLOOKUP(2,[1]作成!$H$58:$K$112,4,FALSE))," ",VLOOKUP(2,[1]作成!$H$58:$K$112,4,FALSE))</f>
        <v xml:space="preserve"> </v>
      </c>
      <c r="E11" s="127" t="str">
        <f>IF(ISERROR(VLOOKUP(3,[1]作成!$H$58:$K$112,3,FALSE))," ",VLOOKUP(3,[1]作成!$H$58:$K$112,3,FALSE))</f>
        <v xml:space="preserve"> </v>
      </c>
      <c r="F11" s="128"/>
      <c r="G11" s="3"/>
      <c r="H11" s="4"/>
      <c r="I11" s="4"/>
      <c r="J11" s="3"/>
      <c r="K11" s="4"/>
      <c r="L11" s="5"/>
      <c r="M11" s="4"/>
      <c r="N11" s="4"/>
      <c r="O11" s="5"/>
      <c r="P11" s="69" t="str">
        <f>IF([1]計算!U7=0," ",[1]計算!U7)</f>
        <v xml:space="preserve"> </v>
      </c>
      <c r="Q11" s="7" t="s">
        <v>20</v>
      </c>
      <c r="S11" s="129"/>
    </row>
    <row r="12" spans="1:19" ht="17.25" hidden="1" customHeight="1" x14ac:dyDescent="0.4">
      <c r="A12" s="116"/>
      <c r="B12" s="149"/>
      <c r="C12" s="122"/>
      <c r="D12" s="125"/>
      <c r="E12" s="131" t="str">
        <f>IF(ISERROR(VLOOKUP(4,[1]作成!$H$58:$K$112,3,FALSE))," ",VLOOKUP(4,[1]作成!$H$58:$K$112,3,FALSE))</f>
        <v xml:space="preserve"> </v>
      </c>
      <c r="F12" s="132"/>
      <c r="G12" s="8"/>
      <c r="H12" s="9"/>
      <c r="I12" s="13"/>
      <c r="J12" s="8"/>
      <c r="K12" s="9"/>
      <c r="L12" s="10"/>
      <c r="M12" s="9"/>
      <c r="N12" s="9"/>
      <c r="O12" s="10"/>
      <c r="P12" s="69" t="str">
        <f>IF([1]計算!X7=0," ",[1]計算!X7)</f>
        <v xml:space="preserve"> </v>
      </c>
      <c r="Q12" s="11" t="s">
        <v>22</v>
      </c>
      <c r="S12" s="129"/>
    </row>
    <row r="13" spans="1:19" ht="17.25" hidden="1" customHeight="1" x14ac:dyDescent="0.4">
      <c r="A13" s="116"/>
      <c r="B13" s="149"/>
      <c r="C13" s="122"/>
      <c r="D13" s="125"/>
      <c r="E13" s="131" t="str">
        <f>IF(ISERROR(VLOOKUP(5,[1]作成!$H$58:$K$112,3,FALSE))," ",VLOOKUP(5,[1]作成!$H$58:$K$112,3,FALSE))</f>
        <v xml:space="preserve"> </v>
      </c>
      <c r="F13" s="132"/>
      <c r="G13" s="8"/>
      <c r="H13" s="9"/>
      <c r="I13" s="13"/>
      <c r="J13" s="8"/>
      <c r="K13" s="9"/>
      <c r="L13" s="10"/>
      <c r="M13" s="9"/>
      <c r="N13" s="9"/>
      <c r="O13" s="12"/>
      <c r="P13" s="69" t="str">
        <f>IF([1]計算!Z7=0," ",[1]計算!Z7)</f>
        <v xml:space="preserve"> </v>
      </c>
      <c r="Q13" s="11" t="s">
        <v>22</v>
      </c>
      <c r="S13" s="129"/>
    </row>
    <row r="14" spans="1:19" ht="17.25" hidden="1" customHeight="1" x14ac:dyDescent="0.4">
      <c r="A14" s="117"/>
      <c r="B14" s="149"/>
      <c r="C14" s="123"/>
      <c r="D14" s="126"/>
      <c r="E14" s="15" t="str">
        <f>IF(ISERROR(VLOOKUP(6,[1]作成!$H$58:$K$112,3,FALSE))," ",VLOOKUP(6,[1]作成!$H$58:$K$112,3,FALSE))</f>
        <v xml:space="preserve"> </v>
      </c>
      <c r="F14" s="16" t="str">
        <f>IF(ISERROR(VLOOKUP(7,[1]作成!$H$58:$K$112,3,FALSE))," ",VLOOKUP(7,[1]作成!$H$58:$K$112,3,FALSE))</f>
        <v xml:space="preserve"> </v>
      </c>
      <c r="G14" s="17"/>
      <c r="H14" s="18"/>
      <c r="I14" s="19"/>
      <c r="J14" s="17"/>
      <c r="K14" s="18"/>
      <c r="L14" s="20"/>
      <c r="M14" s="18"/>
      <c r="N14" s="18"/>
      <c r="O14" s="21"/>
      <c r="P14" s="133" t="str">
        <f>IF([1]人数!I13=0," ",[1]人数!I13)</f>
        <v xml:space="preserve"> </v>
      </c>
      <c r="Q14" s="134"/>
      <c r="S14" s="129"/>
    </row>
    <row r="15" spans="1:19" ht="15" customHeight="1" x14ac:dyDescent="0.4">
      <c r="A15" s="135">
        <f>IF([1]人数!$F14=0," ",[1]人数!$F14)</f>
        <v>7</v>
      </c>
      <c r="B15" s="138" t="s">
        <v>24</v>
      </c>
      <c r="C15" s="139"/>
      <c r="D15" s="142"/>
      <c r="E15" s="145"/>
      <c r="F15" s="145"/>
      <c r="G15" s="41"/>
      <c r="H15" s="41"/>
      <c r="I15" s="42"/>
      <c r="J15" s="41"/>
      <c r="K15" s="41"/>
      <c r="L15" s="41"/>
      <c r="M15" s="41"/>
      <c r="N15" s="41"/>
      <c r="O15" s="42"/>
      <c r="P15" s="43"/>
      <c r="Q15" s="44"/>
      <c r="R15" s="37" t="s">
        <v>2</v>
      </c>
      <c r="S15" s="130"/>
    </row>
    <row r="16" spans="1:19" ht="15" customHeight="1" x14ac:dyDescent="0.4">
      <c r="A16" s="136"/>
      <c r="B16" s="138"/>
      <c r="C16" s="140"/>
      <c r="D16" s="143"/>
      <c r="E16" s="146"/>
      <c r="F16" s="146"/>
      <c r="G16" s="45"/>
      <c r="H16" s="45"/>
      <c r="I16" s="46"/>
      <c r="J16" s="45"/>
      <c r="K16" s="45"/>
      <c r="L16" s="45"/>
      <c r="M16" s="45"/>
      <c r="N16" s="45"/>
      <c r="O16" s="46"/>
      <c r="P16" s="47"/>
      <c r="Q16" s="48"/>
      <c r="R16" s="37" t="s">
        <v>2</v>
      </c>
      <c r="S16" s="130"/>
    </row>
    <row r="17" spans="1:19" ht="15" customHeight="1" x14ac:dyDescent="0.4">
      <c r="A17" s="136"/>
      <c r="B17" s="138"/>
      <c r="C17" s="140"/>
      <c r="D17" s="143"/>
      <c r="E17" s="146"/>
      <c r="F17" s="146"/>
      <c r="G17" s="45"/>
      <c r="H17" s="45"/>
      <c r="I17" s="46"/>
      <c r="J17" s="45"/>
      <c r="K17" s="45"/>
      <c r="L17" s="46"/>
      <c r="M17" s="45"/>
      <c r="N17" s="45"/>
      <c r="O17" s="46"/>
      <c r="P17" s="47"/>
      <c r="Q17" s="48"/>
      <c r="R17" s="37" t="s">
        <v>2</v>
      </c>
      <c r="S17" s="130"/>
    </row>
    <row r="18" spans="1:19" ht="15" customHeight="1" x14ac:dyDescent="0.4">
      <c r="A18" s="137"/>
      <c r="B18" s="138"/>
      <c r="C18" s="141"/>
      <c r="D18" s="144"/>
      <c r="E18" s="49"/>
      <c r="F18" s="49"/>
      <c r="G18" s="50"/>
      <c r="H18" s="50"/>
      <c r="I18" s="51"/>
      <c r="J18" s="50"/>
      <c r="K18" s="50"/>
      <c r="L18" s="51"/>
      <c r="M18" s="50"/>
      <c r="N18" s="50"/>
      <c r="O18" s="51"/>
      <c r="P18" s="147"/>
      <c r="Q18" s="148"/>
      <c r="R18" s="37" t="s">
        <v>2</v>
      </c>
      <c r="S18" s="130"/>
    </row>
    <row r="19" spans="1:19" ht="21" customHeight="1" x14ac:dyDescent="0.4">
      <c r="A19" s="135">
        <f>IF([1]人数!$F15=0," ",[1]人数!$F15)</f>
        <v>8</v>
      </c>
      <c r="B19" s="138" t="s">
        <v>25</v>
      </c>
      <c r="C19" s="152" t="s">
        <v>187</v>
      </c>
      <c r="D19" s="155" t="str">
        <f>IF(ISERROR(VLOOKUP(2,[1]作成!$H$168:$K$222,4,FALSE))," ",VLOOKUP(2,[1]作成!$H$168:$K$222,4,FALSE))</f>
        <v>牛乳</v>
      </c>
      <c r="E19" s="158" t="s">
        <v>137</v>
      </c>
      <c r="F19" s="159"/>
      <c r="G19" s="52" t="s">
        <v>26</v>
      </c>
      <c r="H19" s="45" t="s">
        <v>27</v>
      </c>
      <c r="I19" s="53"/>
      <c r="J19" s="52" t="s">
        <v>28</v>
      </c>
      <c r="K19" s="45" t="s">
        <v>29</v>
      </c>
      <c r="L19" s="54" t="s">
        <v>30</v>
      </c>
      <c r="M19" s="45" t="s">
        <v>31</v>
      </c>
      <c r="N19" s="45" t="s">
        <v>32</v>
      </c>
      <c r="O19" s="55"/>
      <c r="P19" s="70">
        <f>IF([1]計算!U9=0," ",[1]計算!U9)</f>
        <v>686.1008999999998</v>
      </c>
      <c r="Q19" s="57" t="s">
        <v>20</v>
      </c>
      <c r="R19" s="37" t="s">
        <v>2</v>
      </c>
      <c r="S19" s="29"/>
    </row>
    <row r="20" spans="1:19" ht="21" customHeight="1" x14ac:dyDescent="0.4">
      <c r="A20" s="136"/>
      <c r="B20" s="138"/>
      <c r="C20" s="153"/>
      <c r="D20" s="156"/>
      <c r="E20" s="160" t="s">
        <v>138</v>
      </c>
      <c r="F20" s="161"/>
      <c r="G20" s="52" t="s">
        <v>33</v>
      </c>
      <c r="H20" s="45" t="s">
        <v>34</v>
      </c>
      <c r="I20" s="53"/>
      <c r="J20" s="52" t="s">
        <v>35</v>
      </c>
      <c r="K20" s="45" t="s">
        <v>36</v>
      </c>
      <c r="L20" s="53" t="s">
        <v>37</v>
      </c>
      <c r="M20" s="45" t="s">
        <v>38</v>
      </c>
      <c r="N20" s="45" t="s">
        <v>39</v>
      </c>
      <c r="O20" s="55"/>
      <c r="P20" s="70">
        <f>IF([1]計算!X9=0," ",[1]計算!X9)</f>
        <v>26.480900000000005</v>
      </c>
      <c r="Q20" s="58" t="s">
        <v>22</v>
      </c>
      <c r="R20" s="37" t="s">
        <v>2</v>
      </c>
      <c r="S20" s="29"/>
    </row>
    <row r="21" spans="1:19" ht="21" customHeight="1" x14ac:dyDescent="0.4">
      <c r="A21" s="136"/>
      <c r="B21" s="138"/>
      <c r="C21" s="153"/>
      <c r="D21" s="156"/>
      <c r="E21" s="160" t="s">
        <v>139</v>
      </c>
      <c r="F21" s="161"/>
      <c r="G21" s="52" t="s">
        <v>40</v>
      </c>
      <c r="H21" s="45" t="s">
        <v>41</v>
      </c>
      <c r="I21" s="53"/>
      <c r="J21" s="52" t="s">
        <v>42</v>
      </c>
      <c r="K21" s="45" t="s">
        <v>43</v>
      </c>
      <c r="L21" s="53"/>
      <c r="M21" s="45" t="s">
        <v>44</v>
      </c>
      <c r="N21" s="45"/>
      <c r="O21" s="55"/>
      <c r="P21" s="70">
        <f>IF([1]計算!Z9=0," ",[1]計算!Z9)</f>
        <v>16.5624</v>
      </c>
      <c r="Q21" s="58" t="s">
        <v>22</v>
      </c>
      <c r="R21" s="37" t="s">
        <v>2</v>
      </c>
      <c r="S21" s="29"/>
    </row>
    <row r="22" spans="1:19" ht="21" customHeight="1" x14ac:dyDescent="0.4">
      <c r="A22" s="137"/>
      <c r="B22" s="138"/>
      <c r="C22" s="154"/>
      <c r="D22" s="157"/>
      <c r="E22" s="59" t="s">
        <v>140</v>
      </c>
      <c r="F22" s="60" t="s">
        <v>141</v>
      </c>
      <c r="G22" s="52" t="s">
        <v>45</v>
      </c>
      <c r="H22" s="45"/>
      <c r="I22" s="53"/>
      <c r="J22" s="52" t="s">
        <v>46</v>
      </c>
      <c r="K22" s="45" t="s">
        <v>47</v>
      </c>
      <c r="L22" s="53"/>
      <c r="M22" s="45" t="s">
        <v>48</v>
      </c>
      <c r="N22" s="46"/>
      <c r="O22" s="55"/>
      <c r="P22" s="150" t="s">
        <v>195</v>
      </c>
      <c r="Q22" s="151"/>
      <c r="R22" s="37" t="s">
        <v>2</v>
      </c>
      <c r="S22" s="29"/>
    </row>
    <row r="23" spans="1:19" ht="21" customHeight="1" x14ac:dyDescent="0.4">
      <c r="A23" s="135">
        <f>IF([1]人数!$F16=0," ",[1]人数!$F16)</f>
        <v>9</v>
      </c>
      <c r="B23" s="138" t="s">
        <v>49</v>
      </c>
      <c r="C23" s="152" t="s">
        <v>188</v>
      </c>
      <c r="D23" s="155" t="str">
        <f>IF(ISERROR(VLOOKUP(2,[1]作成!$H$223:$K$277,4,FALSE))," ",VLOOKUP(2,[1]作成!$H$223:$K$277,4,FALSE))</f>
        <v>牛乳</v>
      </c>
      <c r="E23" s="158" t="s">
        <v>142</v>
      </c>
      <c r="F23" s="159"/>
      <c r="G23" s="61" t="s">
        <v>26</v>
      </c>
      <c r="H23" s="41" t="s">
        <v>50</v>
      </c>
      <c r="I23" s="62"/>
      <c r="J23" s="61" t="s">
        <v>36</v>
      </c>
      <c r="K23" s="41" t="s">
        <v>30</v>
      </c>
      <c r="L23" s="63"/>
      <c r="M23" s="41" t="s">
        <v>51</v>
      </c>
      <c r="N23" s="41" t="s">
        <v>52</v>
      </c>
      <c r="O23" s="63"/>
      <c r="P23" s="70">
        <f>IF([1]計算!U10=0," ",[1]計算!U10)</f>
        <v>662.57377999999983</v>
      </c>
      <c r="Q23" s="57" t="s">
        <v>20</v>
      </c>
      <c r="R23" s="37" t="s">
        <v>2</v>
      </c>
      <c r="S23" s="29"/>
    </row>
    <row r="24" spans="1:19" ht="21" customHeight="1" x14ac:dyDescent="0.4">
      <c r="A24" s="136"/>
      <c r="B24" s="138"/>
      <c r="C24" s="153"/>
      <c r="D24" s="156"/>
      <c r="E24" s="160" t="s">
        <v>143</v>
      </c>
      <c r="F24" s="161"/>
      <c r="G24" s="52" t="s">
        <v>27</v>
      </c>
      <c r="H24" s="45" t="s">
        <v>33</v>
      </c>
      <c r="I24" s="53"/>
      <c r="J24" s="52" t="s">
        <v>28</v>
      </c>
      <c r="K24" s="45" t="s">
        <v>37</v>
      </c>
      <c r="L24" s="54"/>
      <c r="M24" s="45" t="s">
        <v>53</v>
      </c>
      <c r="N24" s="45" t="s">
        <v>54</v>
      </c>
      <c r="O24" s="54"/>
      <c r="P24" s="70">
        <f>IF([1]計算!X10=0," ",[1]計算!X10)</f>
        <v>27.165483999999999</v>
      </c>
      <c r="Q24" s="58" t="s">
        <v>22</v>
      </c>
      <c r="R24" s="37" t="s">
        <v>2</v>
      </c>
      <c r="S24" s="29"/>
    </row>
    <row r="25" spans="1:19" ht="21" customHeight="1" x14ac:dyDescent="0.4">
      <c r="A25" s="136"/>
      <c r="B25" s="138"/>
      <c r="C25" s="153"/>
      <c r="D25" s="156"/>
      <c r="E25" s="160" t="s">
        <v>144</v>
      </c>
      <c r="F25" s="161"/>
      <c r="G25" s="52" t="s">
        <v>55</v>
      </c>
      <c r="H25" s="45" t="s">
        <v>56</v>
      </c>
      <c r="I25" s="53"/>
      <c r="J25" s="52" t="s">
        <v>57</v>
      </c>
      <c r="K25" s="45"/>
      <c r="L25" s="54"/>
      <c r="M25" s="45" t="s">
        <v>38</v>
      </c>
      <c r="N25" s="45"/>
      <c r="O25" s="53"/>
      <c r="P25" s="70">
        <f>IF([1]計算!Z10=0," ",[1]計算!Z10)</f>
        <v>19.602005999999996</v>
      </c>
      <c r="Q25" s="58" t="s">
        <v>22</v>
      </c>
      <c r="R25" s="37" t="s">
        <v>2</v>
      </c>
      <c r="S25" s="29"/>
    </row>
    <row r="26" spans="1:19" ht="21" customHeight="1" x14ac:dyDescent="0.4">
      <c r="A26" s="137"/>
      <c r="B26" s="138"/>
      <c r="C26" s="154"/>
      <c r="D26" s="157"/>
      <c r="E26" s="59" t="s">
        <v>141</v>
      </c>
      <c r="F26" s="60" t="s">
        <v>141</v>
      </c>
      <c r="G26" s="64" t="s">
        <v>45</v>
      </c>
      <c r="H26" s="50" t="s">
        <v>58</v>
      </c>
      <c r="I26" s="65"/>
      <c r="J26" s="64" t="s">
        <v>59</v>
      </c>
      <c r="K26" s="50"/>
      <c r="L26" s="66"/>
      <c r="M26" s="50" t="s">
        <v>60</v>
      </c>
      <c r="N26" s="50"/>
      <c r="O26" s="65"/>
      <c r="P26" s="150" t="str">
        <f>IF([1]人数!I16=0," ",[1]人数!I16)</f>
        <v xml:space="preserve"> </v>
      </c>
      <c r="Q26" s="151"/>
      <c r="R26" s="37" t="s">
        <v>2</v>
      </c>
      <c r="S26" s="29"/>
    </row>
    <row r="27" spans="1:19" ht="21" customHeight="1" x14ac:dyDescent="0.4">
      <c r="A27" s="135">
        <f>IF([1]人数!$F17=0," ",[1]人数!$F17)</f>
        <v>12</v>
      </c>
      <c r="B27" s="162" t="s">
        <v>19</v>
      </c>
      <c r="C27" s="152" t="s">
        <v>189</v>
      </c>
      <c r="D27" s="155" t="str">
        <f>IF(ISERROR(VLOOKUP(2,[1]作成!$H$278:$K$332,4,FALSE))," ",VLOOKUP(2,[1]作成!$H$278:$K$332,4,FALSE))</f>
        <v>牛乳</v>
      </c>
      <c r="E27" s="158" t="s">
        <v>145</v>
      </c>
      <c r="F27" s="159"/>
      <c r="G27" s="52" t="s">
        <v>26</v>
      </c>
      <c r="H27" s="45"/>
      <c r="I27" s="54"/>
      <c r="J27" s="52" t="s">
        <v>61</v>
      </c>
      <c r="K27" s="45" t="s">
        <v>28</v>
      </c>
      <c r="L27" s="54"/>
      <c r="M27" s="45" t="s">
        <v>62</v>
      </c>
      <c r="N27" s="45" t="s">
        <v>63</v>
      </c>
      <c r="O27" s="45"/>
      <c r="P27" s="70">
        <f>IF([1]計算!U11=0," ",[1]計算!U11)</f>
        <v>683.02570000000003</v>
      </c>
      <c r="Q27" s="57" t="s">
        <v>20</v>
      </c>
      <c r="R27" s="37" t="s">
        <v>2</v>
      </c>
      <c r="S27" s="29"/>
    </row>
    <row r="28" spans="1:19" ht="21" customHeight="1" x14ac:dyDescent="0.4">
      <c r="A28" s="136"/>
      <c r="B28" s="163"/>
      <c r="C28" s="153"/>
      <c r="D28" s="156"/>
      <c r="E28" s="160" t="s">
        <v>146</v>
      </c>
      <c r="F28" s="161"/>
      <c r="G28" s="52" t="s">
        <v>64</v>
      </c>
      <c r="H28" s="45"/>
      <c r="I28" s="54"/>
      <c r="J28" s="52" t="s">
        <v>43</v>
      </c>
      <c r="K28" s="45" t="s">
        <v>65</v>
      </c>
      <c r="L28" s="53"/>
      <c r="M28" s="45" t="s">
        <v>32</v>
      </c>
      <c r="N28" s="45" t="s">
        <v>66</v>
      </c>
      <c r="O28" s="46"/>
      <c r="P28" s="70">
        <f>IF([1]計算!X11=0," ",[1]計算!X11)</f>
        <v>26.146409999999999</v>
      </c>
      <c r="Q28" s="58" t="s">
        <v>22</v>
      </c>
      <c r="R28" s="37" t="s">
        <v>2</v>
      </c>
      <c r="S28" s="29"/>
    </row>
    <row r="29" spans="1:19" ht="21" customHeight="1" x14ac:dyDescent="0.4">
      <c r="A29" s="136"/>
      <c r="B29" s="163"/>
      <c r="C29" s="153"/>
      <c r="D29" s="156"/>
      <c r="E29" s="160" t="s">
        <v>147</v>
      </c>
      <c r="F29" s="161"/>
      <c r="G29" s="52" t="s">
        <v>67</v>
      </c>
      <c r="H29" s="45"/>
      <c r="I29" s="54"/>
      <c r="J29" s="52" t="s">
        <v>36</v>
      </c>
      <c r="K29" s="45" t="s">
        <v>68</v>
      </c>
      <c r="L29" s="53"/>
      <c r="M29" s="45" t="s">
        <v>38</v>
      </c>
      <c r="N29" s="45" t="s">
        <v>69</v>
      </c>
      <c r="O29" s="46"/>
      <c r="P29" s="70">
        <f>IF([1]計算!Z11=0," ",[1]計算!Z11)</f>
        <v>33.608189999999986</v>
      </c>
      <c r="Q29" s="58" t="s">
        <v>22</v>
      </c>
      <c r="R29" s="37" t="s">
        <v>2</v>
      </c>
      <c r="S29" s="29"/>
    </row>
    <row r="30" spans="1:19" ht="21" customHeight="1" x14ac:dyDescent="0.4">
      <c r="A30" s="137"/>
      <c r="B30" s="164"/>
      <c r="C30" s="154"/>
      <c r="D30" s="157"/>
      <c r="E30" s="49" t="s">
        <v>141</v>
      </c>
      <c r="F30" s="49" t="s">
        <v>141</v>
      </c>
      <c r="G30" s="52" t="s">
        <v>27</v>
      </c>
      <c r="H30" s="45"/>
      <c r="I30" s="54"/>
      <c r="J30" s="52" t="s">
        <v>70</v>
      </c>
      <c r="K30" s="45"/>
      <c r="L30" s="53"/>
      <c r="M30" s="45" t="s">
        <v>60</v>
      </c>
      <c r="N30" s="45"/>
      <c r="O30" s="46"/>
      <c r="P30" s="150" t="str">
        <f>IF([1]人数!I17=0," ",[1]人数!I17)</f>
        <v xml:space="preserve"> </v>
      </c>
      <c r="Q30" s="151"/>
      <c r="R30" s="37" t="s">
        <v>2</v>
      </c>
      <c r="S30" s="29"/>
    </row>
    <row r="31" spans="1:19" ht="21" customHeight="1" x14ac:dyDescent="0.4">
      <c r="A31" s="135">
        <f>IF([1]人数!$F18=0," ",[1]人数!$F18)</f>
        <v>13</v>
      </c>
      <c r="B31" s="138" t="s">
        <v>23</v>
      </c>
      <c r="C31" s="152" t="s">
        <v>188</v>
      </c>
      <c r="D31" s="155" t="str">
        <f>IF(ISERROR(VLOOKUP(2,[1]作成!$H$333:$K$387,4,FALSE))," ",VLOOKUP(2,[1]作成!$H$333:$K$387,4,FALSE))</f>
        <v>牛乳</v>
      </c>
      <c r="E31" s="158" t="s">
        <v>148</v>
      </c>
      <c r="F31" s="159"/>
      <c r="G31" s="61" t="s">
        <v>26</v>
      </c>
      <c r="H31" s="41" t="s">
        <v>71</v>
      </c>
      <c r="I31" s="63" t="s">
        <v>72</v>
      </c>
      <c r="J31" s="61" t="s">
        <v>36</v>
      </c>
      <c r="K31" s="41" t="s">
        <v>57</v>
      </c>
      <c r="L31" s="63" t="s">
        <v>73</v>
      </c>
      <c r="M31" s="41" t="s">
        <v>51</v>
      </c>
      <c r="N31" s="41" t="s">
        <v>38</v>
      </c>
      <c r="O31" s="63"/>
      <c r="P31" s="70">
        <f>IF([1]計算!U12=0," ",[1]計算!U12)</f>
        <v>664.01089999999965</v>
      </c>
      <c r="Q31" s="57" t="s">
        <v>20</v>
      </c>
      <c r="R31" s="37" t="s">
        <v>2</v>
      </c>
      <c r="S31" s="29"/>
    </row>
    <row r="32" spans="1:19" ht="21" customHeight="1" x14ac:dyDescent="0.4">
      <c r="A32" s="136"/>
      <c r="B32" s="138"/>
      <c r="C32" s="153"/>
      <c r="D32" s="156"/>
      <c r="E32" s="160" t="s">
        <v>149</v>
      </c>
      <c r="F32" s="161"/>
      <c r="G32" s="52" t="s">
        <v>74</v>
      </c>
      <c r="H32" s="45" t="s">
        <v>75</v>
      </c>
      <c r="I32" s="53"/>
      <c r="J32" s="52" t="s">
        <v>68</v>
      </c>
      <c r="K32" s="45" t="s">
        <v>61</v>
      </c>
      <c r="L32" s="54"/>
      <c r="M32" s="45" t="s">
        <v>44</v>
      </c>
      <c r="N32" s="45" t="s">
        <v>76</v>
      </c>
      <c r="O32" s="54"/>
      <c r="P32" s="70">
        <f>IF([1]計算!X12=0," ",[1]計算!X12)</f>
        <v>30.926629999999999</v>
      </c>
      <c r="Q32" s="58" t="s">
        <v>22</v>
      </c>
      <c r="R32" s="37" t="s">
        <v>2</v>
      </c>
      <c r="S32" s="29"/>
    </row>
    <row r="33" spans="1:19" ht="21" customHeight="1" x14ac:dyDescent="0.4">
      <c r="A33" s="136"/>
      <c r="B33" s="138"/>
      <c r="C33" s="153"/>
      <c r="D33" s="156"/>
      <c r="E33" s="160" t="s">
        <v>150</v>
      </c>
      <c r="F33" s="161"/>
      <c r="G33" s="52" t="s">
        <v>56</v>
      </c>
      <c r="H33" s="45" t="s">
        <v>27</v>
      </c>
      <c r="I33" s="53"/>
      <c r="J33" s="52" t="s">
        <v>70</v>
      </c>
      <c r="K33" s="45" t="s">
        <v>43</v>
      </c>
      <c r="L33" s="54"/>
      <c r="M33" s="45" t="s">
        <v>52</v>
      </c>
      <c r="N33" s="45"/>
      <c r="O33" s="54"/>
      <c r="P33" s="70">
        <f>IF([1]計算!Z12=0," ",[1]計算!Z12)</f>
        <v>17.633990000000004</v>
      </c>
      <c r="Q33" s="58" t="s">
        <v>22</v>
      </c>
      <c r="R33" s="37" t="s">
        <v>2</v>
      </c>
      <c r="S33" s="29"/>
    </row>
    <row r="34" spans="1:19" ht="21" customHeight="1" x14ac:dyDescent="0.4">
      <c r="A34" s="137"/>
      <c r="B34" s="138"/>
      <c r="C34" s="154"/>
      <c r="D34" s="157"/>
      <c r="E34" s="59" t="s">
        <v>72</v>
      </c>
      <c r="F34" s="60" t="s">
        <v>141</v>
      </c>
      <c r="G34" s="64" t="s">
        <v>77</v>
      </c>
      <c r="H34" s="50" t="s">
        <v>58</v>
      </c>
      <c r="I34" s="65"/>
      <c r="J34" s="64" t="s">
        <v>28</v>
      </c>
      <c r="K34" s="50" t="s">
        <v>78</v>
      </c>
      <c r="L34" s="65"/>
      <c r="M34" s="50" t="s">
        <v>53</v>
      </c>
      <c r="N34" s="50"/>
      <c r="O34" s="65"/>
      <c r="P34" s="150" t="str">
        <f>IF([1]人数!I18=0," ",[1]人数!I18)</f>
        <v xml:space="preserve"> </v>
      </c>
      <c r="Q34" s="151"/>
      <c r="R34" s="37" t="s">
        <v>2</v>
      </c>
      <c r="S34" s="29"/>
    </row>
    <row r="35" spans="1:19" ht="21" customHeight="1" x14ac:dyDescent="0.4">
      <c r="A35" s="135">
        <f>IF([1]人数!$F19=0," ",[1]人数!$F19)</f>
        <v>14</v>
      </c>
      <c r="B35" s="138" t="s">
        <v>24</v>
      </c>
      <c r="C35" s="152" t="s">
        <v>188</v>
      </c>
      <c r="D35" s="155" t="str">
        <f>IF(ISERROR(VLOOKUP(2,[1]作成!$H$388:$K$442,4,FALSE))," ",VLOOKUP(2,[1]作成!$H$388:$K$442,4,FALSE))</f>
        <v>牛乳</v>
      </c>
      <c r="E35" s="158" t="s">
        <v>151</v>
      </c>
      <c r="F35" s="159"/>
      <c r="G35" s="52" t="s">
        <v>26</v>
      </c>
      <c r="H35" s="45" t="s">
        <v>58</v>
      </c>
      <c r="I35" s="54"/>
      <c r="J35" s="52" t="s">
        <v>202</v>
      </c>
      <c r="K35" s="45" t="s">
        <v>79</v>
      </c>
      <c r="L35" s="54" t="s">
        <v>136</v>
      </c>
      <c r="M35" s="45" t="s">
        <v>51</v>
      </c>
      <c r="N35" s="45" t="s">
        <v>83</v>
      </c>
      <c r="O35" s="54"/>
      <c r="P35" s="70">
        <f>IF([1]計算!U13=0," ",[1]計算!U13)</f>
        <v>654.54720000000009</v>
      </c>
      <c r="Q35" s="57" t="s">
        <v>20</v>
      </c>
      <c r="R35" s="37" t="s">
        <v>2</v>
      </c>
      <c r="S35" s="29"/>
    </row>
    <row r="36" spans="1:19" ht="21" customHeight="1" x14ac:dyDescent="0.4">
      <c r="A36" s="136"/>
      <c r="B36" s="138"/>
      <c r="C36" s="153"/>
      <c r="D36" s="156"/>
      <c r="E36" s="160" t="s">
        <v>152</v>
      </c>
      <c r="F36" s="161"/>
      <c r="G36" s="52" t="s">
        <v>27</v>
      </c>
      <c r="H36" s="45" t="s">
        <v>56</v>
      </c>
      <c r="I36" s="54"/>
      <c r="J36" s="52" t="s">
        <v>80</v>
      </c>
      <c r="K36" s="45" t="s">
        <v>36</v>
      </c>
      <c r="L36" s="54"/>
      <c r="M36" s="45" t="s">
        <v>44</v>
      </c>
      <c r="N36" s="45"/>
      <c r="O36" s="54"/>
      <c r="P36" s="70">
        <f>IF([1]計算!X13=0," ",[1]計算!X13)</f>
        <v>29.553679999999993</v>
      </c>
      <c r="Q36" s="58" t="s">
        <v>22</v>
      </c>
      <c r="R36" s="37" t="s">
        <v>2</v>
      </c>
      <c r="S36" s="29"/>
    </row>
    <row r="37" spans="1:19" ht="21" customHeight="1" x14ac:dyDescent="0.4">
      <c r="A37" s="136"/>
      <c r="B37" s="138"/>
      <c r="C37" s="153"/>
      <c r="D37" s="156"/>
      <c r="E37" s="160" t="s">
        <v>153</v>
      </c>
      <c r="F37" s="161"/>
      <c r="G37" s="52" t="s">
        <v>81</v>
      </c>
      <c r="H37" s="45"/>
      <c r="I37" s="53"/>
      <c r="J37" s="52" t="s">
        <v>70</v>
      </c>
      <c r="K37" s="45" t="s">
        <v>28</v>
      </c>
      <c r="L37" s="54"/>
      <c r="M37" s="45" t="s">
        <v>97</v>
      </c>
      <c r="N37" s="46"/>
      <c r="O37" s="54"/>
      <c r="P37" s="70">
        <f>IF([1]計算!Z13=0," ",[1]計算!Z13)</f>
        <v>22.015919999999998</v>
      </c>
      <c r="Q37" s="58" t="s">
        <v>22</v>
      </c>
      <c r="R37" s="37" t="s">
        <v>2</v>
      </c>
      <c r="S37" s="29"/>
    </row>
    <row r="38" spans="1:19" ht="21" customHeight="1" x14ac:dyDescent="0.4">
      <c r="A38" s="137"/>
      <c r="B38" s="138"/>
      <c r="C38" s="154"/>
      <c r="D38" s="157"/>
      <c r="E38" s="59" t="s">
        <v>141</v>
      </c>
      <c r="F38" s="60" t="s">
        <v>141</v>
      </c>
      <c r="G38" s="52" t="s">
        <v>82</v>
      </c>
      <c r="H38" s="45"/>
      <c r="I38" s="53"/>
      <c r="J38" s="52" t="s">
        <v>57</v>
      </c>
      <c r="K38" s="45" t="s">
        <v>30</v>
      </c>
      <c r="L38" s="53"/>
      <c r="M38" s="45" t="s">
        <v>48</v>
      </c>
      <c r="N38" s="46"/>
      <c r="O38" s="54"/>
      <c r="P38" s="150" t="s">
        <v>194</v>
      </c>
      <c r="Q38" s="151"/>
      <c r="R38" s="37" t="s">
        <v>2</v>
      </c>
      <c r="S38" s="29"/>
    </row>
    <row r="39" spans="1:19" ht="21" customHeight="1" x14ac:dyDescent="0.4">
      <c r="A39" s="135">
        <f>IF([1]人数!$F20=0," ",[1]人数!$F20)</f>
        <v>15</v>
      </c>
      <c r="B39" s="138" t="s">
        <v>25</v>
      </c>
      <c r="C39" s="152" t="s">
        <v>188</v>
      </c>
      <c r="D39" s="155" t="str">
        <f>IF(ISERROR(VLOOKUP(2,[1]作成!$H$443:$K$497,4,FALSE))," ",VLOOKUP(2,[1]作成!$H$443:$K$497,4,FALSE))</f>
        <v>牛乳</v>
      </c>
      <c r="E39" s="158" t="s">
        <v>154</v>
      </c>
      <c r="F39" s="159"/>
      <c r="G39" s="61" t="s">
        <v>26</v>
      </c>
      <c r="H39" s="41" t="s">
        <v>84</v>
      </c>
      <c r="I39" s="62"/>
      <c r="J39" s="61" t="s">
        <v>28</v>
      </c>
      <c r="K39" s="41" t="s">
        <v>42</v>
      </c>
      <c r="L39" s="63" t="s">
        <v>73</v>
      </c>
      <c r="M39" s="41" t="s">
        <v>51</v>
      </c>
      <c r="N39" s="41" t="s">
        <v>32</v>
      </c>
      <c r="O39" s="63"/>
      <c r="P39" s="70">
        <f>IF([1]計算!U14=0," ",[1]計算!U14)</f>
        <v>716.21510000000012</v>
      </c>
      <c r="Q39" s="57" t="s">
        <v>20</v>
      </c>
      <c r="R39" s="37" t="s">
        <v>2</v>
      </c>
      <c r="S39" s="29"/>
    </row>
    <row r="40" spans="1:19" ht="21" customHeight="1" x14ac:dyDescent="0.4">
      <c r="A40" s="136"/>
      <c r="B40" s="138"/>
      <c r="C40" s="153"/>
      <c r="D40" s="156"/>
      <c r="E40" s="160" t="s">
        <v>155</v>
      </c>
      <c r="F40" s="161"/>
      <c r="G40" s="52" t="s">
        <v>85</v>
      </c>
      <c r="H40" s="45" t="s">
        <v>86</v>
      </c>
      <c r="I40" s="53"/>
      <c r="J40" s="52" t="s">
        <v>87</v>
      </c>
      <c r="K40" s="45" t="s">
        <v>35</v>
      </c>
      <c r="L40" s="54"/>
      <c r="M40" s="45" t="s">
        <v>88</v>
      </c>
      <c r="N40" s="45" t="s">
        <v>44</v>
      </c>
      <c r="O40" s="53"/>
      <c r="P40" s="70">
        <f>IF([1]計算!X14=0," ",[1]計算!X14)</f>
        <v>30.035589999999988</v>
      </c>
      <c r="Q40" s="58" t="s">
        <v>22</v>
      </c>
      <c r="R40" s="37" t="s">
        <v>2</v>
      </c>
      <c r="S40" s="29"/>
    </row>
    <row r="41" spans="1:19" ht="21" customHeight="1" x14ac:dyDescent="0.4">
      <c r="A41" s="136"/>
      <c r="B41" s="138"/>
      <c r="C41" s="153"/>
      <c r="D41" s="156"/>
      <c r="E41" s="160" t="s">
        <v>156</v>
      </c>
      <c r="F41" s="161"/>
      <c r="G41" s="52" t="s">
        <v>89</v>
      </c>
      <c r="H41" s="45"/>
      <c r="I41" s="53"/>
      <c r="J41" s="52" t="s">
        <v>37</v>
      </c>
      <c r="K41" s="45" t="s">
        <v>43</v>
      </c>
      <c r="L41" s="54"/>
      <c r="M41" s="45" t="s">
        <v>38</v>
      </c>
      <c r="N41" s="45"/>
      <c r="O41" s="53"/>
      <c r="P41" s="70">
        <f>IF([1]計算!Z14=0," ",[1]計算!Z14)</f>
        <v>24.532159999999998</v>
      </c>
      <c r="Q41" s="58" t="s">
        <v>22</v>
      </c>
      <c r="R41" s="37" t="s">
        <v>2</v>
      </c>
      <c r="S41" s="29"/>
    </row>
    <row r="42" spans="1:19" ht="21" customHeight="1" x14ac:dyDescent="0.4">
      <c r="A42" s="137"/>
      <c r="B42" s="138"/>
      <c r="C42" s="154"/>
      <c r="D42" s="157"/>
      <c r="E42" s="59" t="s">
        <v>141</v>
      </c>
      <c r="F42" s="60" t="s">
        <v>141</v>
      </c>
      <c r="G42" s="64" t="s">
        <v>90</v>
      </c>
      <c r="H42" s="50"/>
      <c r="I42" s="65"/>
      <c r="J42" s="64" t="s">
        <v>36</v>
      </c>
      <c r="K42" s="50" t="s">
        <v>61</v>
      </c>
      <c r="L42" s="66"/>
      <c r="M42" s="50" t="s">
        <v>76</v>
      </c>
      <c r="N42" s="50"/>
      <c r="O42" s="65"/>
      <c r="P42" s="150" t="str">
        <f>IF([1]人数!I20=0," ",[1]人数!I20)</f>
        <v xml:space="preserve"> </v>
      </c>
      <c r="Q42" s="151"/>
      <c r="R42" s="37" t="s">
        <v>2</v>
      </c>
      <c r="S42" s="29"/>
    </row>
    <row r="43" spans="1:19" ht="21" customHeight="1" x14ac:dyDescent="0.4">
      <c r="A43" s="135">
        <f>IF([1]人数!$F21=0," ",[1]人数!$F21)</f>
        <v>16</v>
      </c>
      <c r="B43" s="138" t="s">
        <v>49</v>
      </c>
      <c r="C43" s="152" t="s">
        <v>190</v>
      </c>
      <c r="D43" s="155" t="str">
        <f>IF(ISERROR(VLOOKUP(2,[1]作成!$H$498:$K$552,4,FALSE))," ",VLOOKUP(2,[1]作成!$H$498:$K$552,4,FALSE))</f>
        <v>牛乳</v>
      </c>
      <c r="E43" s="158" t="s">
        <v>157</v>
      </c>
      <c r="F43" s="159"/>
      <c r="G43" s="52" t="s">
        <v>64</v>
      </c>
      <c r="H43" s="45" t="s">
        <v>55</v>
      </c>
      <c r="I43" s="53"/>
      <c r="J43" s="52" t="s">
        <v>36</v>
      </c>
      <c r="K43" s="45" t="s">
        <v>61</v>
      </c>
      <c r="L43" s="54" t="s">
        <v>37</v>
      </c>
      <c r="M43" s="45" t="s">
        <v>91</v>
      </c>
      <c r="N43" s="45" t="s">
        <v>92</v>
      </c>
      <c r="O43" s="54"/>
      <c r="P43" s="70">
        <f>IF([1]計算!U15=0," ",[1]計算!U15)</f>
        <v>674.71219999999994</v>
      </c>
      <c r="Q43" s="57" t="s">
        <v>20</v>
      </c>
      <c r="R43" s="37" t="s">
        <v>2</v>
      </c>
      <c r="S43" s="29"/>
    </row>
    <row r="44" spans="1:19" ht="21" customHeight="1" x14ac:dyDescent="0.4">
      <c r="A44" s="136"/>
      <c r="B44" s="138"/>
      <c r="C44" s="153"/>
      <c r="D44" s="156"/>
      <c r="E44" s="160" t="s">
        <v>158</v>
      </c>
      <c r="F44" s="161"/>
      <c r="G44" s="52" t="s">
        <v>26</v>
      </c>
      <c r="H44" s="45" t="s">
        <v>93</v>
      </c>
      <c r="I44" s="53"/>
      <c r="J44" s="52" t="s">
        <v>28</v>
      </c>
      <c r="K44" s="45" t="s">
        <v>94</v>
      </c>
      <c r="L44" s="54"/>
      <c r="M44" s="45" t="s">
        <v>32</v>
      </c>
      <c r="N44" s="45"/>
      <c r="O44" s="54"/>
      <c r="P44" s="70">
        <f>IF([1]計算!X15=0," ",[1]計算!X15)</f>
        <v>27.84775999999999</v>
      </c>
      <c r="Q44" s="58" t="s">
        <v>22</v>
      </c>
      <c r="R44" s="37" t="s">
        <v>2</v>
      </c>
      <c r="S44" s="29"/>
    </row>
    <row r="45" spans="1:19" ht="21" customHeight="1" x14ac:dyDescent="0.4">
      <c r="A45" s="136"/>
      <c r="B45" s="138"/>
      <c r="C45" s="153"/>
      <c r="D45" s="156"/>
      <c r="E45" s="160" t="s">
        <v>141</v>
      </c>
      <c r="F45" s="161"/>
      <c r="G45" s="52" t="s">
        <v>77</v>
      </c>
      <c r="H45" s="45" t="s">
        <v>81</v>
      </c>
      <c r="I45" s="53"/>
      <c r="J45" s="52" t="s">
        <v>95</v>
      </c>
      <c r="K45" s="45" t="s">
        <v>70</v>
      </c>
      <c r="L45" s="54"/>
      <c r="M45" s="45" t="s">
        <v>69</v>
      </c>
      <c r="N45" s="45"/>
      <c r="O45" s="54"/>
      <c r="P45" s="70">
        <f>IF([1]計算!Z15=0," ",[1]計算!Z15)</f>
        <v>27.575340000000001</v>
      </c>
      <c r="Q45" s="58" t="s">
        <v>22</v>
      </c>
      <c r="R45" s="37" t="s">
        <v>2</v>
      </c>
      <c r="S45" s="29"/>
    </row>
    <row r="46" spans="1:19" ht="21" customHeight="1" x14ac:dyDescent="0.4">
      <c r="A46" s="137"/>
      <c r="B46" s="138"/>
      <c r="C46" s="154"/>
      <c r="D46" s="157"/>
      <c r="E46" s="59" t="s">
        <v>141</v>
      </c>
      <c r="F46" s="60" t="s">
        <v>141</v>
      </c>
      <c r="G46" s="52" t="s">
        <v>27</v>
      </c>
      <c r="H46" s="45" t="s">
        <v>41</v>
      </c>
      <c r="I46" s="53"/>
      <c r="J46" s="52" t="s">
        <v>96</v>
      </c>
      <c r="K46" s="45" t="s">
        <v>65</v>
      </c>
      <c r="L46" s="53"/>
      <c r="M46" s="45" t="s">
        <v>97</v>
      </c>
      <c r="N46" s="46"/>
      <c r="O46" s="54"/>
      <c r="P46" s="150" t="str">
        <f>IF([1]人数!I21=0," ",[1]人数!I21)</f>
        <v xml:space="preserve"> </v>
      </c>
      <c r="Q46" s="151"/>
      <c r="R46" s="37" t="s">
        <v>2</v>
      </c>
      <c r="S46" s="29"/>
    </row>
    <row r="47" spans="1:19" ht="21" customHeight="1" x14ac:dyDescent="0.4">
      <c r="A47" s="135">
        <f>IF([1]人数!$F22=0," ",[1]人数!$F22)</f>
        <v>19</v>
      </c>
      <c r="B47" s="162" t="s">
        <v>19</v>
      </c>
      <c r="C47" s="152" t="s">
        <v>188</v>
      </c>
      <c r="D47" s="155" t="str">
        <f>IF(ISERROR(VLOOKUP(2,[1]作成!$H$553:$K$607,4,FALSE))," ",VLOOKUP(2,[1]作成!$H$553:$K$607,4,FALSE))</f>
        <v>牛乳</v>
      </c>
      <c r="E47" s="158" t="s">
        <v>159</v>
      </c>
      <c r="F47" s="159"/>
      <c r="G47" s="61" t="s">
        <v>26</v>
      </c>
      <c r="H47" s="41"/>
      <c r="I47" s="63"/>
      <c r="J47" s="61" t="s">
        <v>43</v>
      </c>
      <c r="K47" s="41" t="s">
        <v>87</v>
      </c>
      <c r="L47" s="62"/>
      <c r="M47" s="41" t="s">
        <v>51</v>
      </c>
      <c r="N47" s="41" t="s">
        <v>76</v>
      </c>
      <c r="O47" s="63"/>
      <c r="P47" s="70">
        <f>IF([1]計算!U16=0," ",[1]計算!U16)</f>
        <v>718.72930000000031</v>
      </c>
      <c r="Q47" s="57" t="s">
        <v>20</v>
      </c>
      <c r="R47" s="37" t="s">
        <v>2</v>
      </c>
      <c r="S47" s="29"/>
    </row>
    <row r="48" spans="1:19" ht="21" customHeight="1" x14ac:dyDescent="0.4">
      <c r="A48" s="136"/>
      <c r="B48" s="163"/>
      <c r="C48" s="153"/>
      <c r="D48" s="156"/>
      <c r="E48" s="160" t="s">
        <v>160</v>
      </c>
      <c r="F48" s="161"/>
      <c r="G48" s="52" t="s">
        <v>27</v>
      </c>
      <c r="H48" s="45"/>
      <c r="I48" s="53"/>
      <c r="J48" s="52" t="s">
        <v>61</v>
      </c>
      <c r="K48" s="45" t="s">
        <v>98</v>
      </c>
      <c r="L48" s="53"/>
      <c r="M48" s="45" t="s">
        <v>44</v>
      </c>
      <c r="N48" s="45" t="s">
        <v>99</v>
      </c>
      <c r="O48" s="54"/>
      <c r="P48" s="70">
        <f>IF([1]計算!X16=0," ",[1]計算!X16)</f>
        <v>24.972490000000001</v>
      </c>
      <c r="Q48" s="58" t="s">
        <v>22</v>
      </c>
      <c r="R48" s="37" t="s">
        <v>2</v>
      </c>
      <c r="S48" s="29"/>
    </row>
    <row r="49" spans="1:19" ht="21" customHeight="1" x14ac:dyDescent="0.4">
      <c r="A49" s="136"/>
      <c r="B49" s="163"/>
      <c r="C49" s="153"/>
      <c r="D49" s="156"/>
      <c r="E49" s="160" t="s">
        <v>161</v>
      </c>
      <c r="F49" s="161"/>
      <c r="G49" s="52" t="s">
        <v>50</v>
      </c>
      <c r="H49" s="45"/>
      <c r="I49" s="53"/>
      <c r="J49" s="52" t="s">
        <v>57</v>
      </c>
      <c r="K49" s="45" t="s">
        <v>35</v>
      </c>
      <c r="L49" s="53"/>
      <c r="M49" s="45" t="s">
        <v>48</v>
      </c>
      <c r="N49" s="45" t="s">
        <v>100</v>
      </c>
      <c r="O49" s="54"/>
      <c r="P49" s="70">
        <f>IF([1]計算!Z16=0," ",[1]計算!Z16)</f>
        <v>19.553050000000013</v>
      </c>
      <c r="Q49" s="58" t="s">
        <v>22</v>
      </c>
      <c r="R49" s="37" t="s">
        <v>2</v>
      </c>
      <c r="S49" s="29"/>
    </row>
    <row r="50" spans="1:19" ht="21" customHeight="1" x14ac:dyDescent="0.4">
      <c r="A50" s="137"/>
      <c r="B50" s="164"/>
      <c r="C50" s="154"/>
      <c r="D50" s="157"/>
      <c r="E50" s="49" t="s">
        <v>162</v>
      </c>
      <c r="F50" s="49" t="s">
        <v>141</v>
      </c>
      <c r="G50" s="64" t="s">
        <v>41</v>
      </c>
      <c r="H50" s="50"/>
      <c r="I50" s="65"/>
      <c r="J50" s="64" t="s">
        <v>28</v>
      </c>
      <c r="K50" s="50" t="s">
        <v>101</v>
      </c>
      <c r="L50" s="65"/>
      <c r="M50" s="50" t="s">
        <v>38</v>
      </c>
      <c r="N50" s="51"/>
      <c r="O50" s="66"/>
      <c r="P50" s="150" t="str">
        <f>IF([1]人数!I22=0," ",[1]人数!I22)</f>
        <v xml:space="preserve"> </v>
      </c>
      <c r="Q50" s="151"/>
      <c r="R50" s="37" t="s">
        <v>2</v>
      </c>
      <c r="S50" s="29"/>
    </row>
    <row r="51" spans="1:19" ht="21" customHeight="1" x14ac:dyDescent="0.4">
      <c r="A51" s="135">
        <f>IF([1]人数!$F23=0," ",[1]人数!$F23)</f>
        <v>20</v>
      </c>
      <c r="B51" s="138" t="s">
        <v>23</v>
      </c>
      <c r="C51" s="152" t="s">
        <v>188</v>
      </c>
      <c r="D51" s="155" t="str">
        <f>IF(ISERROR(VLOOKUP(2,[1]作成!$H$608:$K$662,4,FALSE))," ",VLOOKUP(2,[1]作成!$H$608:$K$662,4,FALSE))</f>
        <v>牛乳</v>
      </c>
      <c r="E51" s="158" t="s">
        <v>163</v>
      </c>
      <c r="F51" s="159"/>
      <c r="G51" s="52" t="s">
        <v>26</v>
      </c>
      <c r="H51" s="45" t="s">
        <v>82</v>
      </c>
      <c r="I51" s="54"/>
      <c r="J51" s="52" t="s">
        <v>43</v>
      </c>
      <c r="K51" s="45" t="s">
        <v>102</v>
      </c>
      <c r="L51" s="54" t="s">
        <v>103</v>
      </c>
      <c r="M51" s="45" t="s">
        <v>51</v>
      </c>
      <c r="N51" s="45"/>
      <c r="O51" s="54"/>
      <c r="P51" s="70">
        <f>IF([1]計算!U17=0," ",[1]計算!U17)</f>
        <v>615.16890000000012</v>
      </c>
      <c r="Q51" s="57" t="s">
        <v>20</v>
      </c>
      <c r="R51" s="37" t="s">
        <v>2</v>
      </c>
      <c r="S51" s="29"/>
    </row>
    <row r="52" spans="1:19" ht="21" customHeight="1" x14ac:dyDescent="0.4">
      <c r="A52" s="136"/>
      <c r="B52" s="138"/>
      <c r="C52" s="153"/>
      <c r="D52" s="156"/>
      <c r="E52" s="160" t="s">
        <v>164</v>
      </c>
      <c r="F52" s="161"/>
      <c r="G52" s="52" t="s">
        <v>104</v>
      </c>
      <c r="H52" s="45"/>
      <c r="I52" s="53"/>
      <c r="J52" s="52" t="s">
        <v>73</v>
      </c>
      <c r="K52" s="45" t="s">
        <v>105</v>
      </c>
      <c r="L52" s="54"/>
      <c r="M52" s="45" t="s">
        <v>38</v>
      </c>
      <c r="N52" s="45"/>
      <c r="O52" s="54"/>
      <c r="P52" s="70">
        <f>IF([1]計算!X17=0," ",[1]計算!X17)</f>
        <v>23.726299999999991</v>
      </c>
      <c r="Q52" s="58" t="s">
        <v>22</v>
      </c>
      <c r="R52" s="37" t="s">
        <v>2</v>
      </c>
      <c r="S52" s="29"/>
    </row>
    <row r="53" spans="1:19" ht="21" customHeight="1" x14ac:dyDescent="0.4">
      <c r="A53" s="136"/>
      <c r="B53" s="138"/>
      <c r="C53" s="153"/>
      <c r="D53" s="156"/>
      <c r="E53" s="160" t="s">
        <v>165</v>
      </c>
      <c r="F53" s="161"/>
      <c r="G53" s="52" t="s">
        <v>56</v>
      </c>
      <c r="H53" s="45"/>
      <c r="I53" s="53"/>
      <c r="J53" s="52" t="s">
        <v>70</v>
      </c>
      <c r="K53" s="45" t="s">
        <v>28</v>
      </c>
      <c r="L53" s="53"/>
      <c r="M53" s="45" t="s">
        <v>60</v>
      </c>
      <c r="N53" s="45"/>
      <c r="O53" s="54"/>
      <c r="P53" s="70">
        <f>IF([1]計算!Z17=0," ",[1]計算!Z17)</f>
        <v>16.951540000000001</v>
      </c>
      <c r="Q53" s="58" t="s">
        <v>22</v>
      </c>
      <c r="R53" s="37" t="s">
        <v>2</v>
      </c>
      <c r="S53" s="29"/>
    </row>
    <row r="54" spans="1:19" ht="21" customHeight="1" x14ac:dyDescent="0.4">
      <c r="A54" s="137"/>
      <c r="B54" s="138"/>
      <c r="C54" s="154"/>
      <c r="D54" s="157"/>
      <c r="E54" s="59" t="s">
        <v>141</v>
      </c>
      <c r="F54" s="60" t="s">
        <v>141</v>
      </c>
      <c r="G54" s="52" t="s">
        <v>90</v>
      </c>
      <c r="H54" s="45"/>
      <c r="I54" s="53"/>
      <c r="J54" s="52" t="s">
        <v>57</v>
      </c>
      <c r="K54" s="45" t="s">
        <v>36</v>
      </c>
      <c r="L54" s="53"/>
      <c r="M54" s="45"/>
      <c r="N54" s="46"/>
      <c r="O54" s="54"/>
      <c r="P54" s="150" t="str">
        <f>IF([1]人数!I23=0," ",[1]人数!I23)</f>
        <v xml:space="preserve"> </v>
      </c>
      <c r="Q54" s="151"/>
      <c r="R54" s="37" t="s">
        <v>2</v>
      </c>
      <c r="S54" s="29"/>
    </row>
    <row r="55" spans="1:19" ht="21" customHeight="1" x14ac:dyDescent="0.4">
      <c r="A55" s="135">
        <f>IF([1]人数!$F24=0," ",[1]人数!$F24)</f>
        <v>21</v>
      </c>
      <c r="B55" s="138" t="s">
        <v>24</v>
      </c>
      <c r="C55" s="152" t="s">
        <v>191</v>
      </c>
      <c r="D55" s="155" t="str">
        <f>IF(ISERROR(VLOOKUP(2,[1]作成!$H$663:$K$717,4,FALSE))," ",VLOOKUP(2,[1]作成!$H$663:$K$717,4,FALSE))</f>
        <v>牛乳</v>
      </c>
      <c r="E55" s="158" t="s">
        <v>166</v>
      </c>
      <c r="F55" s="159"/>
      <c r="G55" s="61" t="s">
        <v>26</v>
      </c>
      <c r="H55" s="41"/>
      <c r="I55" s="63"/>
      <c r="J55" s="61" t="s">
        <v>43</v>
      </c>
      <c r="K55" s="41" t="s">
        <v>94</v>
      </c>
      <c r="L55" s="63" t="s">
        <v>106</v>
      </c>
      <c r="M55" s="41" t="s">
        <v>107</v>
      </c>
      <c r="N55" s="41" t="s">
        <v>69</v>
      </c>
      <c r="O55" s="63"/>
      <c r="P55" s="70">
        <f>IF([1]計算!U18=0," ",[1]計算!U18)</f>
        <v>766.40490000000011</v>
      </c>
      <c r="Q55" s="57" t="s">
        <v>20</v>
      </c>
      <c r="R55" s="37" t="s">
        <v>2</v>
      </c>
      <c r="S55" s="29"/>
    </row>
    <row r="56" spans="1:19" ht="21" customHeight="1" x14ac:dyDescent="0.4">
      <c r="A56" s="136"/>
      <c r="B56" s="138"/>
      <c r="C56" s="153"/>
      <c r="D56" s="156"/>
      <c r="E56" s="160" t="s">
        <v>167</v>
      </c>
      <c r="F56" s="161"/>
      <c r="G56" s="52" t="s">
        <v>90</v>
      </c>
      <c r="H56" s="45"/>
      <c r="I56" s="54"/>
      <c r="J56" s="52" t="s">
        <v>61</v>
      </c>
      <c r="K56" s="45" t="s">
        <v>108</v>
      </c>
      <c r="L56" s="54"/>
      <c r="M56" s="45" t="s">
        <v>32</v>
      </c>
      <c r="N56" s="45" t="s">
        <v>109</v>
      </c>
      <c r="O56" s="54"/>
      <c r="P56" s="70">
        <f>IF([1]計算!X18=0," ",[1]計算!X18)</f>
        <v>20.18797</v>
      </c>
      <c r="Q56" s="58" t="s">
        <v>22</v>
      </c>
      <c r="R56" s="37" t="s">
        <v>2</v>
      </c>
      <c r="S56" s="29"/>
    </row>
    <row r="57" spans="1:19" ht="21" customHeight="1" x14ac:dyDescent="0.4">
      <c r="A57" s="136"/>
      <c r="B57" s="138"/>
      <c r="C57" s="153"/>
      <c r="D57" s="156"/>
      <c r="E57" s="160" t="s">
        <v>141</v>
      </c>
      <c r="F57" s="161"/>
      <c r="G57" s="52" t="s">
        <v>93</v>
      </c>
      <c r="H57" s="45"/>
      <c r="I57" s="54"/>
      <c r="J57" s="52" t="s">
        <v>28</v>
      </c>
      <c r="K57" s="45" t="s">
        <v>110</v>
      </c>
      <c r="L57" s="53"/>
      <c r="M57" s="45" t="s">
        <v>60</v>
      </c>
      <c r="N57" s="45" t="s">
        <v>111</v>
      </c>
      <c r="O57" s="54"/>
      <c r="P57" s="70">
        <f>IF([1]計算!Z18=0," ",[1]計算!Z18)</f>
        <v>19.846649999999997</v>
      </c>
      <c r="Q57" s="58" t="s">
        <v>22</v>
      </c>
      <c r="R57" s="37" t="s">
        <v>2</v>
      </c>
      <c r="S57" s="29"/>
    </row>
    <row r="58" spans="1:19" ht="21" customHeight="1" x14ac:dyDescent="0.4">
      <c r="A58" s="137"/>
      <c r="B58" s="138"/>
      <c r="C58" s="154"/>
      <c r="D58" s="157"/>
      <c r="E58" s="59" t="s">
        <v>141</v>
      </c>
      <c r="F58" s="60" t="s">
        <v>141</v>
      </c>
      <c r="G58" s="64" t="s">
        <v>72</v>
      </c>
      <c r="H58" s="50"/>
      <c r="I58" s="66"/>
      <c r="J58" s="64" t="s">
        <v>36</v>
      </c>
      <c r="K58" s="50" t="s">
        <v>112</v>
      </c>
      <c r="L58" s="65"/>
      <c r="M58" s="50" t="s">
        <v>97</v>
      </c>
      <c r="N58" s="51"/>
      <c r="O58" s="66"/>
      <c r="P58" s="150" t="str">
        <f>IF([1]人数!I24=0," ",[1]人数!I24)</f>
        <v xml:space="preserve"> </v>
      </c>
      <c r="Q58" s="151"/>
      <c r="R58" s="37" t="s">
        <v>2</v>
      </c>
      <c r="S58" s="29"/>
    </row>
    <row r="59" spans="1:19" ht="21" customHeight="1" x14ac:dyDescent="0.4">
      <c r="A59" s="135">
        <f>IF([1]人数!$F25=0," ",[1]人数!$F25)</f>
        <v>22</v>
      </c>
      <c r="B59" s="138" t="s">
        <v>25</v>
      </c>
      <c r="C59" s="152" t="s">
        <v>188</v>
      </c>
      <c r="D59" s="155" t="str">
        <f>IF(ISERROR(VLOOKUP(2,[1]作成!$H$718:$K$772,4,FALSE))," ",VLOOKUP(2,[1]作成!$H$718:$K$772,4,FALSE))</f>
        <v>牛乳</v>
      </c>
      <c r="E59" s="158" t="s">
        <v>168</v>
      </c>
      <c r="F59" s="159"/>
      <c r="G59" s="52" t="s">
        <v>26</v>
      </c>
      <c r="H59" s="45" t="s">
        <v>113</v>
      </c>
      <c r="I59" s="53" t="s">
        <v>114</v>
      </c>
      <c r="J59" s="52" t="s">
        <v>115</v>
      </c>
      <c r="K59" s="45" t="s">
        <v>36</v>
      </c>
      <c r="L59" s="54"/>
      <c r="M59" s="45" t="s">
        <v>51</v>
      </c>
      <c r="N59" s="45" t="s">
        <v>32</v>
      </c>
      <c r="O59" s="54"/>
      <c r="P59" s="70">
        <f>IF([1]計算!U19=0," ",[1]計算!U19)</f>
        <v>687.66109999999981</v>
      </c>
      <c r="Q59" s="57" t="s">
        <v>20</v>
      </c>
      <c r="R59" s="37" t="s">
        <v>2</v>
      </c>
      <c r="S59" s="29"/>
    </row>
    <row r="60" spans="1:19" ht="21" customHeight="1" x14ac:dyDescent="0.4">
      <c r="A60" s="136"/>
      <c r="B60" s="138"/>
      <c r="C60" s="153"/>
      <c r="D60" s="156"/>
      <c r="E60" s="160" t="s">
        <v>169</v>
      </c>
      <c r="F60" s="161"/>
      <c r="G60" s="52" t="s">
        <v>116</v>
      </c>
      <c r="H60" s="45" t="s">
        <v>27</v>
      </c>
      <c r="I60" s="53"/>
      <c r="J60" s="52" t="s">
        <v>103</v>
      </c>
      <c r="K60" s="45" t="s">
        <v>37</v>
      </c>
      <c r="L60" s="54"/>
      <c r="M60" s="45" t="s">
        <v>97</v>
      </c>
      <c r="N60" s="45" t="s">
        <v>38</v>
      </c>
      <c r="O60" s="54"/>
      <c r="P60" s="70">
        <f>IF([1]計算!X19=0," ",[1]計算!X19)</f>
        <v>27.373850000000004</v>
      </c>
      <c r="Q60" s="58" t="s">
        <v>22</v>
      </c>
      <c r="R60" s="37" t="s">
        <v>2</v>
      </c>
      <c r="S60" s="29"/>
    </row>
    <row r="61" spans="1:19" ht="21" customHeight="1" x14ac:dyDescent="0.4">
      <c r="A61" s="136"/>
      <c r="B61" s="138"/>
      <c r="C61" s="153"/>
      <c r="D61" s="156"/>
      <c r="E61" s="160" t="s">
        <v>170</v>
      </c>
      <c r="F61" s="161"/>
      <c r="G61" s="52" t="s">
        <v>117</v>
      </c>
      <c r="H61" s="45" t="s">
        <v>118</v>
      </c>
      <c r="I61" s="53"/>
      <c r="J61" s="52" t="s">
        <v>28</v>
      </c>
      <c r="K61" s="45" t="s">
        <v>73</v>
      </c>
      <c r="L61" s="54"/>
      <c r="M61" s="45" t="s">
        <v>66</v>
      </c>
      <c r="N61" s="45" t="s">
        <v>119</v>
      </c>
      <c r="O61" s="54"/>
      <c r="P61" s="70">
        <f>IF([1]計算!Z19=0," ",[1]計算!Z19)</f>
        <v>19.931149999999999</v>
      </c>
      <c r="Q61" s="58" t="s">
        <v>22</v>
      </c>
      <c r="R61" s="37" t="s">
        <v>2</v>
      </c>
      <c r="S61" s="29"/>
    </row>
    <row r="62" spans="1:19" ht="21" customHeight="1" x14ac:dyDescent="0.4">
      <c r="A62" s="137"/>
      <c r="B62" s="138"/>
      <c r="C62" s="154"/>
      <c r="D62" s="157"/>
      <c r="E62" s="59" t="s">
        <v>171</v>
      </c>
      <c r="F62" s="60" t="s">
        <v>141</v>
      </c>
      <c r="G62" s="52" t="s">
        <v>120</v>
      </c>
      <c r="H62" s="45" t="s">
        <v>33</v>
      </c>
      <c r="I62" s="53"/>
      <c r="J62" s="52" t="s">
        <v>121</v>
      </c>
      <c r="K62" s="45"/>
      <c r="L62" s="54"/>
      <c r="M62" s="45" t="s">
        <v>48</v>
      </c>
      <c r="N62" s="45"/>
      <c r="O62" s="54"/>
      <c r="P62" s="150" t="str">
        <f>IF([1]人数!I25=0," ",[1]人数!I25)</f>
        <v xml:space="preserve"> </v>
      </c>
      <c r="Q62" s="151"/>
      <c r="R62" s="37" t="s">
        <v>2</v>
      </c>
      <c r="S62" s="29"/>
    </row>
    <row r="63" spans="1:19" ht="21" customHeight="1" x14ac:dyDescent="0.4">
      <c r="A63" s="135">
        <f>IF([1]人数!$F26=0," ",[1]人数!$F26)</f>
        <v>23</v>
      </c>
      <c r="B63" s="138" t="s">
        <v>49</v>
      </c>
      <c r="C63" s="139"/>
      <c r="D63" s="142"/>
      <c r="E63" s="145"/>
      <c r="F63" s="145"/>
      <c r="G63" s="41"/>
      <c r="H63" s="41"/>
      <c r="I63" s="42"/>
      <c r="J63" s="41"/>
      <c r="K63" s="41"/>
      <c r="L63" s="41"/>
      <c r="M63" s="41"/>
      <c r="N63" s="41"/>
      <c r="O63" s="41"/>
      <c r="P63" s="43"/>
      <c r="Q63" s="44"/>
      <c r="R63" s="37" t="s">
        <v>2</v>
      </c>
      <c r="S63" s="29"/>
    </row>
    <row r="64" spans="1:19" ht="21" customHeight="1" x14ac:dyDescent="0.4">
      <c r="A64" s="136"/>
      <c r="B64" s="138"/>
      <c r="C64" s="140"/>
      <c r="D64" s="143"/>
      <c r="E64" s="146"/>
      <c r="F64" s="146"/>
      <c r="G64" s="45"/>
      <c r="H64" s="45"/>
      <c r="I64" s="46"/>
      <c r="J64" s="45"/>
      <c r="K64" s="45"/>
      <c r="L64" s="45"/>
      <c r="M64" s="45"/>
      <c r="N64" s="45"/>
      <c r="O64" s="45"/>
      <c r="P64" s="47"/>
      <c r="Q64" s="48"/>
      <c r="R64" s="37" t="s">
        <v>2</v>
      </c>
      <c r="S64" s="29"/>
    </row>
    <row r="65" spans="1:19" ht="21" customHeight="1" x14ac:dyDescent="0.4">
      <c r="A65" s="136"/>
      <c r="B65" s="138"/>
      <c r="C65" s="140"/>
      <c r="D65" s="143"/>
      <c r="E65" s="146"/>
      <c r="F65" s="146"/>
      <c r="G65" s="45"/>
      <c r="H65" s="45"/>
      <c r="I65" s="46"/>
      <c r="J65" s="45"/>
      <c r="K65" s="45"/>
      <c r="L65" s="45"/>
      <c r="M65" s="45"/>
      <c r="N65" s="45"/>
      <c r="O65" s="45"/>
      <c r="P65" s="47"/>
      <c r="Q65" s="48"/>
      <c r="R65" s="37" t="s">
        <v>2</v>
      </c>
      <c r="S65" s="29"/>
    </row>
    <row r="66" spans="1:19" ht="21" customHeight="1" x14ac:dyDescent="0.4">
      <c r="A66" s="137"/>
      <c r="B66" s="138"/>
      <c r="C66" s="141"/>
      <c r="D66" s="144"/>
      <c r="E66" s="49"/>
      <c r="F66" s="49"/>
      <c r="G66" s="50"/>
      <c r="H66" s="50"/>
      <c r="I66" s="51"/>
      <c r="J66" s="50"/>
      <c r="K66" s="50"/>
      <c r="L66" s="51"/>
      <c r="M66" s="50"/>
      <c r="N66" s="50"/>
      <c r="O66" s="50"/>
      <c r="P66" s="147"/>
      <c r="Q66" s="148"/>
      <c r="R66" s="37" t="s">
        <v>2</v>
      </c>
      <c r="S66" s="29"/>
    </row>
    <row r="67" spans="1:19" ht="21" customHeight="1" x14ac:dyDescent="0.4">
      <c r="A67" s="135">
        <f>IF([1]人数!$F27=0," ",[1]人数!$F27)</f>
        <v>26</v>
      </c>
      <c r="B67" s="162" t="s">
        <v>19</v>
      </c>
      <c r="C67" s="152" t="s">
        <v>192</v>
      </c>
      <c r="D67" s="155" t="str">
        <f>IF(ISERROR(VLOOKUP(2,[1]作成!$H$828:$K$882,4,FALSE))," ",VLOOKUP(2,[1]作成!$H$828:$K$882,4,FALSE))</f>
        <v>牛乳</v>
      </c>
      <c r="E67" s="158" t="s">
        <v>175</v>
      </c>
      <c r="F67" s="145"/>
      <c r="G67" s="61" t="s">
        <v>26</v>
      </c>
      <c r="H67" s="41" t="s">
        <v>90</v>
      </c>
      <c r="I67" s="63"/>
      <c r="J67" s="61" t="s">
        <v>57</v>
      </c>
      <c r="K67" s="41" t="s">
        <v>28</v>
      </c>
      <c r="L67" s="63" t="s">
        <v>43</v>
      </c>
      <c r="M67" s="41" t="s">
        <v>124</v>
      </c>
      <c r="N67" s="41" t="s">
        <v>125</v>
      </c>
      <c r="O67" s="63"/>
      <c r="P67" s="70">
        <f>IF([1]計算!U21=0," ",[1]計算!U21)</f>
        <v>618.97570000000007</v>
      </c>
      <c r="Q67" s="57" t="s">
        <v>20</v>
      </c>
      <c r="R67" s="37" t="s">
        <v>2</v>
      </c>
      <c r="S67" s="29"/>
    </row>
    <row r="68" spans="1:19" ht="21" customHeight="1" x14ac:dyDescent="0.4">
      <c r="A68" s="136"/>
      <c r="B68" s="163"/>
      <c r="C68" s="153"/>
      <c r="D68" s="156"/>
      <c r="E68" s="160" t="s">
        <v>176</v>
      </c>
      <c r="F68" s="146"/>
      <c r="G68" s="52" t="s">
        <v>27</v>
      </c>
      <c r="H68" s="45" t="s">
        <v>45</v>
      </c>
      <c r="I68" s="54"/>
      <c r="J68" s="52" t="s">
        <v>70</v>
      </c>
      <c r="K68" s="45" t="s">
        <v>65</v>
      </c>
      <c r="L68" s="54"/>
      <c r="M68" s="45" t="s">
        <v>44</v>
      </c>
      <c r="N68" s="45" t="s">
        <v>32</v>
      </c>
      <c r="O68" s="54"/>
      <c r="P68" s="70">
        <f>IF([1]計算!X21=0," ",[1]計算!X21)</f>
        <v>31.504060000000003</v>
      </c>
      <c r="Q68" s="58" t="s">
        <v>22</v>
      </c>
      <c r="R68" s="37" t="s">
        <v>2</v>
      </c>
      <c r="S68" s="29"/>
    </row>
    <row r="69" spans="1:19" ht="21" customHeight="1" x14ac:dyDescent="0.4">
      <c r="A69" s="136"/>
      <c r="B69" s="163"/>
      <c r="C69" s="153"/>
      <c r="D69" s="156"/>
      <c r="E69" s="160" t="s">
        <v>177</v>
      </c>
      <c r="F69" s="146"/>
      <c r="G69" s="52" t="s">
        <v>113</v>
      </c>
      <c r="H69" s="45"/>
      <c r="I69" s="54"/>
      <c r="J69" s="52" t="s">
        <v>98</v>
      </c>
      <c r="K69" s="45" t="s">
        <v>37</v>
      </c>
      <c r="L69" s="54"/>
      <c r="M69" s="45" t="s">
        <v>66</v>
      </c>
      <c r="N69" s="45" t="s">
        <v>38</v>
      </c>
      <c r="O69" s="54"/>
      <c r="P69" s="70">
        <f>IF([1]計算!Z21=0," ",[1]計算!Z21)</f>
        <v>23.965339999999991</v>
      </c>
      <c r="Q69" s="58" t="s">
        <v>22</v>
      </c>
      <c r="R69" s="37" t="s">
        <v>2</v>
      </c>
      <c r="S69" s="29"/>
    </row>
    <row r="70" spans="1:19" ht="21" customHeight="1" x14ac:dyDescent="0.4">
      <c r="A70" s="137"/>
      <c r="B70" s="164"/>
      <c r="C70" s="154"/>
      <c r="D70" s="157"/>
      <c r="E70" s="49" t="s">
        <v>178</v>
      </c>
      <c r="F70" s="49" t="s">
        <v>141</v>
      </c>
      <c r="G70" s="64" t="s">
        <v>41</v>
      </c>
      <c r="H70" s="50"/>
      <c r="I70" s="66"/>
      <c r="J70" s="64" t="s">
        <v>36</v>
      </c>
      <c r="K70" s="50" t="s">
        <v>61</v>
      </c>
      <c r="L70" s="66"/>
      <c r="M70" s="50" t="s">
        <v>48</v>
      </c>
      <c r="N70" s="50" t="s">
        <v>126</v>
      </c>
      <c r="O70" s="66"/>
      <c r="P70" s="150"/>
      <c r="Q70" s="151"/>
      <c r="R70" s="37" t="s">
        <v>2</v>
      </c>
      <c r="S70" s="29"/>
    </row>
    <row r="71" spans="1:19" ht="21" customHeight="1" x14ac:dyDescent="0.4">
      <c r="A71" s="135">
        <f>IF([1]人数!$F28=0," ",[1]人数!$F28)</f>
        <v>27</v>
      </c>
      <c r="B71" s="138" t="s">
        <v>23</v>
      </c>
      <c r="C71" s="152" t="s">
        <v>188</v>
      </c>
      <c r="D71" s="155" t="str">
        <f>IF(ISERROR(VLOOKUP(2,[1]作成!$H$883:$K$937,4,FALSE))," ",VLOOKUP(2,[1]作成!$H$883:$K$937,4,FALSE))</f>
        <v>牛乳</v>
      </c>
      <c r="E71" s="158" t="s">
        <v>179</v>
      </c>
      <c r="F71" s="159"/>
      <c r="G71" s="52" t="s">
        <v>26</v>
      </c>
      <c r="H71" s="45" t="s">
        <v>90</v>
      </c>
      <c r="I71" s="54"/>
      <c r="J71" s="52" t="s">
        <v>70</v>
      </c>
      <c r="K71" s="45" t="s">
        <v>61</v>
      </c>
      <c r="L71" s="54"/>
      <c r="M71" s="61" t="s">
        <v>51</v>
      </c>
      <c r="N71" s="41" t="s">
        <v>32</v>
      </c>
      <c r="O71" s="63" t="s">
        <v>69</v>
      </c>
      <c r="P71" s="70">
        <f>IF([1]計算!U22=0," ",[1]計算!U22)</f>
        <v>715.62129999999991</v>
      </c>
      <c r="Q71" s="57" t="s">
        <v>20</v>
      </c>
      <c r="R71" s="37" t="s">
        <v>2</v>
      </c>
      <c r="S71" s="29"/>
    </row>
    <row r="72" spans="1:19" ht="21" customHeight="1" x14ac:dyDescent="0.4">
      <c r="A72" s="136"/>
      <c r="B72" s="138"/>
      <c r="C72" s="153"/>
      <c r="D72" s="156"/>
      <c r="E72" s="160" t="s">
        <v>180</v>
      </c>
      <c r="F72" s="161"/>
      <c r="G72" s="52" t="s">
        <v>127</v>
      </c>
      <c r="H72" s="45" t="s">
        <v>200</v>
      </c>
      <c r="I72" s="53"/>
      <c r="J72" s="52" t="s">
        <v>57</v>
      </c>
      <c r="K72" s="45" t="s">
        <v>94</v>
      </c>
      <c r="L72" s="54"/>
      <c r="M72" s="52" t="s">
        <v>97</v>
      </c>
      <c r="N72" s="45" t="s">
        <v>38</v>
      </c>
      <c r="O72" s="54"/>
      <c r="P72" s="70">
        <f>IF([1]計算!X22=0," ",[1]計算!X22)</f>
        <v>25.745980000000003</v>
      </c>
      <c r="Q72" s="58" t="s">
        <v>22</v>
      </c>
      <c r="R72" s="37" t="s">
        <v>2</v>
      </c>
      <c r="S72" s="29"/>
    </row>
    <row r="73" spans="1:19" ht="21" customHeight="1" x14ac:dyDescent="0.4">
      <c r="A73" s="136"/>
      <c r="B73" s="138"/>
      <c r="C73" s="153"/>
      <c r="D73" s="156"/>
      <c r="E73" s="160" t="s">
        <v>181</v>
      </c>
      <c r="F73" s="161"/>
      <c r="G73" s="52" t="s">
        <v>45</v>
      </c>
      <c r="H73" s="45" t="s">
        <v>58</v>
      </c>
      <c r="I73" s="53"/>
      <c r="J73" s="52" t="s">
        <v>28</v>
      </c>
      <c r="K73" s="45"/>
      <c r="L73" s="54"/>
      <c r="M73" s="52" t="s">
        <v>88</v>
      </c>
      <c r="N73" s="45" t="s">
        <v>60</v>
      </c>
      <c r="O73" s="54"/>
      <c r="P73" s="70">
        <f>IF([1]計算!Z22=0," ",[1]計算!Z22)</f>
        <v>23.694420000000004</v>
      </c>
      <c r="Q73" s="58" t="s">
        <v>22</v>
      </c>
      <c r="R73" s="37" t="s">
        <v>2</v>
      </c>
      <c r="S73" s="29"/>
    </row>
    <row r="74" spans="1:19" ht="21" customHeight="1" x14ac:dyDescent="0.4">
      <c r="A74" s="137"/>
      <c r="B74" s="138"/>
      <c r="C74" s="154"/>
      <c r="D74" s="157"/>
      <c r="E74" s="59" t="s">
        <v>141</v>
      </c>
      <c r="F74" s="60" t="s">
        <v>141</v>
      </c>
      <c r="G74" s="64" t="s">
        <v>81</v>
      </c>
      <c r="H74" s="50"/>
      <c r="I74" s="65"/>
      <c r="J74" s="64" t="s">
        <v>36</v>
      </c>
      <c r="K74" s="50"/>
      <c r="L74" s="65"/>
      <c r="M74" s="64" t="s">
        <v>48</v>
      </c>
      <c r="N74" s="51" t="s">
        <v>63</v>
      </c>
      <c r="O74" s="66"/>
      <c r="P74" s="150" t="str">
        <f>IF([1]人数!I28=0," ",[1]人数!I28)</f>
        <v xml:space="preserve"> </v>
      </c>
      <c r="Q74" s="151"/>
      <c r="R74" s="37" t="s">
        <v>2</v>
      </c>
      <c r="S74" s="29"/>
    </row>
    <row r="75" spans="1:19" ht="21" customHeight="1" x14ac:dyDescent="0.4">
      <c r="A75" s="135">
        <f>IF([1]人数!$F29=0," ",[1]人数!$F29)</f>
        <v>28</v>
      </c>
      <c r="B75" s="138" t="s">
        <v>24</v>
      </c>
      <c r="C75" s="152" t="s">
        <v>193</v>
      </c>
      <c r="D75" s="155" t="str">
        <f>IF(ISERROR(VLOOKUP(2,[1]作成!$H$938:$K$992,4,FALSE))," ",VLOOKUP(2,[1]作成!$H$938:$K$992,4,FALSE))</f>
        <v>牛乳</v>
      </c>
      <c r="E75" s="158" t="s">
        <v>182</v>
      </c>
      <c r="F75" s="159"/>
      <c r="G75" s="61" t="s">
        <v>33</v>
      </c>
      <c r="H75" s="41" t="s">
        <v>86</v>
      </c>
      <c r="I75" s="63"/>
      <c r="J75" s="61" t="s">
        <v>42</v>
      </c>
      <c r="K75" s="41" t="s">
        <v>47</v>
      </c>
      <c r="L75" s="63" t="s">
        <v>73</v>
      </c>
      <c r="M75" s="61" t="s">
        <v>128</v>
      </c>
      <c r="N75" s="41" t="s">
        <v>48</v>
      </c>
      <c r="O75" s="63"/>
      <c r="P75" s="70">
        <f>IF([1]計算!U23=0," ",[1]計算!U23)</f>
        <v>615.61734999999987</v>
      </c>
      <c r="Q75" s="57" t="s">
        <v>20</v>
      </c>
      <c r="R75" s="37" t="s">
        <v>2</v>
      </c>
      <c r="S75" s="29"/>
    </row>
    <row r="76" spans="1:19" ht="21" customHeight="1" x14ac:dyDescent="0.4">
      <c r="A76" s="136"/>
      <c r="B76" s="138"/>
      <c r="C76" s="153"/>
      <c r="D76" s="156"/>
      <c r="E76" s="160" t="s">
        <v>183</v>
      </c>
      <c r="F76" s="161"/>
      <c r="G76" s="52" t="s">
        <v>26</v>
      </c>
      <c r="H76" s="45"/>
      <c r="I76" s="54"/>
      <c r="J76" s="52" t="s">
        <v>28</v>
      </c>
      <c r="K76" s="45" t="s">
        <v>36</v>
      </c>
      <c r="L76" s="54"/>
      <c r="M76" s="52" t="s">
        <v>38</v>
      </c>
      <c r="N76" s="45" t="s">
        <v>32</v>
      </c>
      <c r="O76" s="54"/>
      <c r="P76" s="70">
        <f>IF([1]計算!X23=0," ",[1]計算!X23)</f>
        <v>26.006444999999996</v>
      </c>
      <c r="Q76" s="58" t="s">
        <v>22</v>
      </c>
      <c r="R76" s="37" t="s">
        <v>2</v>
      </c>
      <c r="S76" s="29"/>
    </row>
    <row r="77" spans="1:19" ht="21" customHeight="1" x14ac:dyDescent="0.4">
      <c r="A77" s="136"/>
      <c r="B77" s="138"/>
      <c r="C77" s="153"/>
      <c r="D77" s="156"/>
      <c r="E77" s="160" t="s">
        <v>141</v>
      </c>
      <c r="F77" s="161"/>
      <c r="G77" s="52" t="s">
        <v>90</v>
      </c>
      <c r="H77" s="45"/>
      <c r="I77" s="54"/>
      <c r="J77" s="52" t="s">
        <v>35</v>
      </c>
      <c r="K77" s="45" t="s">
        <v>105</v>
      </c>
      <c r="L77" s="54"/>
      <c r="M77" s="52" t="s">
        <v>44</v>
      </c>
      <c r="N77" s="45" t="s">
        <v>76</v>
      </c>
      <c r="O77" s="54"/>
      <c r="P77" s="70">
        <f>IF([1]計算!Z23=0," ",[1]計算!Z23)</f>
        <v>18.203145000000003</v>
      </c>
      <c r="Q77" s="58" t="s">
        <v>22</v>
      </c>
      <c r="R77" s="37" t="s">
        <v>2</v>
      </c>
      <c r="S77" s="29"/>
    </row>
    <row r="78" spans="1:19" ht="21" customHeight="1" x14ac:dyDescent="0.4">
      <c r="A78" s="137"/>
      <c r="B78" s="138"/>
      <c r="C78" s="154"/>
      <c r="D78" s="157"/>
      <c r="E78" s="59" t="s">
        <v>141</v>
      </c>
      <c r="F78" s="60" t="s">
        <v>141</v>
      </c>
      <c r="G78" s="64" t="s">
        <v>27</v>
      </c>
      <c r="H78" s="50"/>
      <c r="I78" s="66"/>
      <c r="J78" s="64" t="s">
        <v>121</v>
      </c>
      <c r="K78" s="50" t="s">
        <v>59</v>
      </c>
      <c r="L78" s="66"/>
      <c r="M78" s="64" t="s">
        <v>60</v>
      </c>
      <c r="N78" s="50"/>
      <c r="O78" s="66"/>
      <c r="P78" s="150"/>
      <c r="Q78" s="151"/>
      <c r="R78" s="37" t="s">
        <v>2</v>
      </c>
      <c r="S78" s="29"/>
    </row>
    <row r="79" spans="1:19" ht="15" customHeight="1" x14ac:dyDescent="0.4">
      <c r="A79" s="135">
        <f>IF([1]人数!$F30=0," ",[1]人数!$F30)</f>
        <v>29</v>
      </c>
      <c r="B79" s="138" t="s">
        <v>25</v>
      </c>
      <c r="C79" s="139" t="s">
        <v>141</v>
      </c>
      <c r="D79" s="142" t="str">
        <f>IF(ISERROR(VLOOKUP(2,[1]作成!$H$993:$K$1047,4,FALSE))," ",VLOOKUP(2,[1]作成!$H$993:$K$1047,4,FALSE))</f>
        <v xml:space="preserve"> </v>
      </c>
      <c r="E79" s="145" t="s">
        <v>141</v>
      </c>
      <c r="F79" s="145"/>
      <c r="G79" s="41"/>
      <c r="H79" s="41"/>
      <c r="I79" s="41"/>
      <c r="J79" s="41"/>
      <c r="K79" s="41"/>
      <c r="L79" s="41"/>
      <c r="M79" s="41"/>
      <c r="N79" s="41"/>
      <c r="O79" s="41"/>
      <c r="P79" s="43"/>
      <c r="Q79" s="44"/>
      <c r="R79" s="37" t="s">
        <v>2</v>
      </c>
      <c r="S79" s="29"/>
    </row>
    <row r="80" spans="1:19" ht="15" customHeight="1" x14ac:dyDescent="0.4">
      <c r="A80" s="136"/>
      <c r="B80" s="138"/>
      <c r="C80" s="140"/>
      <c r="D80" s="143"/>
      <c r="E80" s="146" t="s">
        <v>141</v>
      </c>
      <c r="F80" s="146"/>
      <c r="G80" s="45"/>
      <c r="H80" s="45"/>
      <c r="I80" s="45"/>
      <c r="J80" s="45"/>
      <c r="K80" s="45"/>
      <c r="L80" s="45"/>
      <c r="M80" s="45"/>
      <c r="N80" s="45"/>
      <c r="O80" s="45"/>
      <c r="P80" s="47"/>
      <c r="Q80" s="48"/>
      <c r="R80" s="37" t="s">
        <v>2</v>
      </c>
      <c r="S80" s="29"/>
    </row>
    <row r="81" spans="1:19" ht="15" customHeight="1" x14ac:dyDescent="0.4">
      <c r="A81" s="136"/>
      <c r="B81" s="138"/>
      <c r="C81" s="140"/>
      <c r="D81" s="143"/>
      <c r="E81" s="146" t="s">
        <v>141</v>
      </c>
      <c r="F81" s="146"/>
      <c r="G81" s="45"/>
      <c r="H81" s="45"/>
      <c r="I81" s="45"/>
      <c r="J81" s="45"/>
      <c r="K81" s="45"/>
      <c r="L81" s="45"/>
      <c r="M81" s="45"/>
      <c r="N81" s="45"/>
      <c r="O81" s="45"/>
      <c r="P81" s="47"/>
      <c r="Q81" s="48"/>
      <c r="R81" s="37" t="s">
        <v>2</v>
      </c>
      <c r="S81" s="29"/>
    </row>
    <row r="82" spans="1:19" ht="15" customHeight="1" x14ac:dyDescent="0.4">
      <c r="A82" s="137"/>
      <c r="B82" s="138"/>
      <c r="C82" s="141"/>
      <c r="D82" s="144"/>
      <c r="E82" s="49" t="s">
        <v>141</v>
      </c>
      <c r="F82" s="49" t="s">
        <v>141</v>
      </c>
      <c r="G82" s="50"/>
      <c r="H82" s="50"/>
      <c r="I82" s="50"/>
      <c r="J82" s="50"/>
      <c r="K82" s="50"/>
      <c r="L82" s="50"/>
      <c r="M82" s="50"/>
      <c r="N82" s="50"/>
      <c r="O82" s="50"/>
      <c r="P82" s="147"/>
      <c r="Q82" s="148"/>
      <c r="R82" s="37" t="s">
        <v>2</v>
      </c>
      <c r="S82" s="29"/>
    </row>
    <row r="83" spans="1:19" ht="21" customHeight="1" x14ac:dyDescent="0.4">
      <c r="A83" s="135">
        <f>IF([1]人数!$F31=0," ",[1]人数!$F31)</f>
        <v>30</v>
      </c>
      <c r="B83" s="138" t="s">
        <v>49</v>
      </c>
      <c r="C83" s="152" t="s">
        <v>191</v>
      </c>
      <c r="D83" s="155" t="str">
        <f>IF(ISERROR(VLOOKUP(2,[1]作成!$H$1048:$K$1102,4,FALSE))," ",VLOOKUP(2,[1]作成!$H$1048:$K$1102,4,FALSE))</f>
        <v>牛乳</v>
      </c>
      <c r="E83" s="158" t="s">
        <v>184</v>
      </c>
      <c r="F83" s="159"/>
      <c r="G83" s="61" t="s">
        <v>26</v>
      </c>
      <c r="H83" s="41"/>
      <c r="I83" s="63"/>
      <c r="J83" s="61" t="s">
        <v>129</v>
      </c>
      <c r="K83" s="41" t="s">
        <v>87</v>
      </c>
      <c r="L83" s="63" t="s">
        <v>65</v>
      </c>
      <c r="M83" s="61" t="s">
        <v>107</v>
      </c>
      <c r="N83" s="41" t="s">
        <v>130</v>
      </c>
      <c r="O83" s="63"/>
      <c r="P83" s="70">
        <f>IF([1]計算!U25=0," ",[1]計算!U25)</f>
        <v>650.7521999999999</v>
      </c>
      <c r="Q83" s="57" t="s">
        <v>20</v>
      </c>
      <c r="R83" s="37" t="s">
        <v>2</v>
      </c>
      <c r="S83" s="29"/>
    </row>
    <row r="84" spans="1:19" ht="21" customHeight="1" x14ac:dyDescent="0.4">
      <c r="A84" s="136"/>
      <c r="B84" s="138"/>
      <c r="C84" s="153"/>
      <c r="D84" s="156"/>
      <c r="E84" s="160" t="s">
        <v>185</v>
      </c>
      <c r="F84" s="161"/>
      <c r="G84" s="52" t="s">
        <v>90</v>
      </c>
      <c r="H84" s="45"/>
      <c r="I84" s="54"/>
      <c r="J84" s="52" t="s">
        <v>78</v>
      </c>
      <c r="K84" s="45" t="s">
        <v>37</v>
      </c>
      <c r="L84" s="54" t="s">
        <v>101</v>
      </c>
      <c r="M84" s="52" t="s">
        <v>76</v>
      </c>
      <c r="N84" s="45"/>
      <c r="O84" s="54"/>
      <c r="P84" s="70">
        <f>IF([1]計算!X25=0," ",[1]計算!X25)</f>
        <v>23.466230000000003</v>
      </c>
      <c r="Q84" s="58" t="s">
        <v>22</v>
      </c>
      <c r="R84" s="37" t="s">
        <v>2</v>
      </c>
      <c r="S84" s="29"/>
    </row>
    <row r="85" spans="1:19" ht="21" customHeight="1" x14ac:dyDescent="0.4">
      <c r="A85" s="136"/>
      <c r="B85" s="138"/>
      <c r="C85" s="153"/>
      <c r="D85" s="156"/>
      <c r="E85" s="160" t="s">
        <v>186</v>
      </c>
      <c r="F85" s="161"/>
      <c r="G85" s="52" t="s">
        <v>27</v>
      </c>
      <c r="H85" s="45"/>
      <c r="I85" s="54"/>
      <c r="J85" s="52" t="s">
        <v>73</v>
      </c>
      <c r="K85" s="45" t="s">
        <v>28</v>
      </c>
      <c r="L85" s="54"/>
      <c r="M85" s="52" t="s">
        <v>38</v>
      </c>
      <c r="N85" s="45"/>
      <c r="O85" s="54"/>
      <c r="P85" s="70">
        <f>IF([1]計算!Z25=0," ",[1]計算!Z25)</f>
        <v>16.516989999999996</v>
      </c>
      <c r="Q85" s="58" t="s">
        <v>22</v>
      </c>
      <c r="R85" s="37" t="s">
        <v>2</v>
      </c>
      <c r="S85" s="29"/>
    </row>
    <row r="86" spans="1:19" ht="21" customHeight="1" x14ac:dyDescent="0.4">
      <c r="A86" s="137"/>
      <c r="B86" s="138"/>
      <c r="C86" s="154"/>
      <c r="D86" s="157"/>
      <c r="E86" s="59" t="s">
        <v>141</v>
      </c>
      <c r="F86" s="60" t="s">
        <v>141</v>
      </c>
      <c r="G86" s="64"/>
      <c r="H86" s="50"/>
      <c r="I86" s="66"/>
      <c r="J86" s="64" t="s">
        <v>61</v>
      </c>
      <c r="K86" s="50" t="s">
        <v>70</v>
      </c>
      <c r="L86" s="66"/>
      <c r="M86" s="64" t="s">
        <v>131</v>
      </c>
      <c r="N86" s="50"/>
      <c r="O86" s="66"/>
      <c r="P86" s="150"/>
      <c r="Q86" s="151"/>
      <c r="R86" s="37" t="s">
        <v>2</v>
      </c>
      <c r="S86" s="29"/>
    </row>
    <row r="87" spans="1:19" ht="17.25" hidden="1" customHeight="1" x14ac:dyDescent="0.4">
      <c r="A87" s="115" t="str">
        <f>IF([1]人数!$F32=0," ",[1]人数!$F32)</f>
        <v xml:space="preserve"> </v>
      </c>
      <c r="B87" s="118" t="s">
        <v>19</v>
      </c>
      <c r="C87" s="121" t="str">
        <f>IF(ISERROR(VLOOKUP(1,[1]作成!$H$1103:$K$1157,3,FALSE))," ",VLOOKUP(1,[1]作成!$H$1103:$K$1157,3,FALSE))</f>
        <v xml:space="preserve"> </v>
      </c>
      <c r="D87" s="124" t="str">
        <f>IF(ISERROR(VLOOKUP(2,[1]作成!$H$1103:$K$1157,4,FALSE))," ",VLOOKUP(2,[1]作成!$H$1103:$K$1157,4,FALSE))</f>
        <v xml:space="preserve"> </v>
      </c>
      <c r="E87" s="127" t="str">
        <f>IF(ISERROR(VLOOKUP(3,[1]作成!$H$1103:$K$1157,3,FALSE))," ",VLOOKUP(3,[1]作成!$H$1103:$K$1157,3,FALSE))</f>
        <v xml:space="preserve"> </v>
      </c>
      <c r="F87" s="128"/>
      <c r="G87" s="3"/>
      <c r="H87" s="4"/>
      <c r="I87" s="5"/>
      <c r="J87" s="3"/>
      <c r="K87" s="4"/>
      <c r="L87" s="5"/>
      <c r="M87" s="3"/>
      <c r="N87" s="4"/>
      <c r="O87" s="5"/>
      <c r="P87" s="69" t="str">
        <f>IF([1]計算!U26=0," ",[1]計算!U26)</f>
        <v xml:space="preserve"> </v>
      </c>
      <c r="Q87" s="7" t="s">
        <v>20</v>
      </c>
    </row>
    <row r="88" spans="1:19" ht="17.25" hidden="1" customHeight="1" x14ac:dyDescent="0.4">
      <c r="A88" s="116"/>
      <c r="B88" s="119"/>
      <c r="C88" s="122"/>
      <c r="D88" s="125"/>
      <c r="E88" s="131" t="str">
        <f>IF(ISERROR(VLOOKUP(4,[1]作成!$H$1103:$K$1157,3,FALSE))," ",VLOOKUP(4,[1]作成!$H$1103:$K$1157,3,FALSE))</f>
        <v xml:space="preserve"> </v>
      </c>
      <c r="F88" s="132"/>
      <c r="G88" s="8"/>
      <c r="H88" s="9"/>
      <c r="I88" s="10"/>
      <c r="J88" s="8"/>
      <c r="K88" s="9"/>
      <c r="L88" s="10"/>
      <c r="M88" s="8"/>
      <c r="N88" s="9"/>
      <c r="O88" s="10"/>
      <c r="P88" s="69" t="str">
        <f>IF([1]計算!X26=0," ",[1]計算!X26)</f>
        <v xml:space="preserve"> </v>
      </c>
      <c r="Q88" s="11" t="s">
        <v>22</v>
      </c>
    </row>
    <row r="89" spans="1:19" ht="17.25" hidden="1" customHeight="1" x14ac:dyDescent="0.4">
      <c r="A89" s="116"/>
      <c r="B89" s="119"/>
      <c r="C89" s="122"/>
      <c r="D89" s="125"/>
      <c r="E89" s="131" t="str">
        <f>IF(ISERROR(VLOOKUP(5,[1]作成!$H$1103:$K$1157,3,FALSE))," ",VLOOKUP(5,[1]作成!$H$1103:$K$1157,3,FALSE))</f>
        <v xml:space="preserve"> </v>
      </c>
      <c r="F89" s="132"/>
      <c r="G89" s="8"/>
      <c r="H89" s="9"/>
      <c r="I89" s="10"/>
      <c r="J89" s="8"/>
      <c r="K89" s="9"/>
      <c r="L89" s="10"/>
      <c r="M89" s="8"/>
      <c r="N89" s="9"/>
      <c r="O89" s="10"/>
      <c r="P89" s="69" t="str">
        <f>IF([1]計算!Z26=0," ",[1]計算!Z26)</f>
        <v xml:space="preserve"> </v>
      </c>
      <c r="Q89" s="11" t="s">
        <v>22</v>
      </c>
    </row>
    <row r="90" spans="1:19" ht="17.25" hidden="1" customHeight="1" x14ac:dyDescent="0.4">
      <c r="A90" s="117"/>
      <c r="B90" s="120"/>
      <c r="C90" s="123"/>
      <c r="D90" s="126"/>
      <c r="E90" s="14" t="str">
        <f>IF(ISERROR(VLOOKUP(6,[1]作成!$H$1103:$K$1157,3,FALSE))," ",VLOOKUP(6,[1]作成!$H$1103:$K$1157,3,FALSE))</f>
        <v xml:space="preserve"> </v>
      </c>
      <c r="F90" s="14" t="str">
        <f>IF(ISERROR(VLOOKUP(7,[1]作成!$H$1103:$K$1157,3,FALSE))," ",VLOOKUP(7,[1]作成!$H$1103:$K$1157,3,FALSE))</f>
        <v xml:space="preserve"> </v>
      </c>
      <c r="G90" s="17"/>
      <c r="H90" s="18"/>
      <c r="I90" s="20"/>
      <c r="J90" s="17"/>
      <c r="K90" s="18"/>
      <c r="L90" s="20"/>
      <c r="M90" s="17"/>
      <c r="N90" s="18"/>
      <c r="O90" s="20"/>
      <c r="P90" s="133" t="str">
        <f>IF([1]人数!I32=0," ",[1]人数!I32)</f>
        <v xml:space="preserve"> </v>
      </c>
      <c r="Q90" s="134"/>
    </row>
    <row r="91" spans="1:19" ht="17.25" hidden="1" customHeight="1" x14ac:dyDescent="0.4">
      <c r="A91" s="115" t="str">
        <f>IF([1]人数!$F33=0," ",[1]人数!$F33)</f>
        <v xml:space="preserve"> </v>
      </c>
      <c r="B91" s="149" t="s">
        <v>23</v>
      </c>
      <c r="C91" s="121" t="str">
        <f>IF(ISERROR(VLOOKUP(1,[1]作成!$H$1158:$K$1212,3,FALSE))," ",VLOOKUP(1,[1]作成!$H$1158:$K$1212,3,FALSE))</f>
        <v xml:space="preserve"> </v>
      </c>
      <c r="D91" s="124" t="str">
        <f>IF(ISERROR(VLOOKUP(2,[1]作成!$H$1158:$K$1212,4,FALSE))," ",VLOOKUP(2,[1]作成!$H$1158:$K$1212,4,FALSE))</f>
        <v xml:space="preserve"> </v>
      </c>
      <c r="E91" s="127" t="str">
        <f>IF(ISERROR(VLOOKUP(3,[1]作成!$H$1158:$K$1212,3,FALSE))," ",VLOOKUP(3,[1]作成!$H$1158:$K$1212,3,FALSE))</f>
        <v xml:space="preserve"> </v>
      </c>
      <c r="F91" s="128"/>
      <c r="G91" s="3"/>
      <c r="H91" s="4"/>
      <c r="I91" s="5"/>
      <c r="J91" s="3"/>
      <c r="K91" s="4"/>
      <c r="L91" s="5"/>
      <c r="M91" s="3"/>
      <c r="N91" s="4"/>
      <c r="O91" s="5"/>
      <c r="P91" s="69" t="str">
        <f>IF([1]計算!U27=0," ",[1]計算!U27)</f>
        <v xml:space="preserve"> </v>
      </c>
      <c r="Q91" s="7" t="s">
        <v>20</v>
      </c>
    </row>
    <row r="92" spans="1:19" ht="17.25" hidden="1" customHeight="1" x14ac:dyDescent="0.4">
      <c r="A92" s="116"/>
      <c r="B92" s="149"/>
      <c r="C92" s="122"/>
      <c r="D92" s="125"/>
      <c r="E92" s="131" t="str">
        <f>IF(ISERROR(VLOOKUP(4,[1]作成!$H$1158:$K$1212,3,FALSE))," ",VLOOKUP(4,[1]作成!$H$1158:$K$1212,3,FALSE))</f>
        <v xml:space="preserve"> </v>
      </c>
      <c r="F92" s="132"/>
      <c r="G92" s="8"/>
      <c r="H92" s="9"/>
      <c r="I92" s="10"/>
      <c r="J92" s="8"/>
      <c r="K92" s="9"/>
      <c r="L92" s="10"/>
      <c r="M92" s="8"/>
      <c r="N92" s="9"/>
      <c r="O92" s="10"/>
      <c r="P92" s="69" t="str">
        <f>IF([1]計算!X27=0," ",[1]計算!X27)</f>
        <v xml:space="preserve"> </v>
      </c>
      <c r="Q92" s="11" t="s">
        <v>22</v>
      </c>
    </row>
    <row r="93" spans="1:19" ht="17.25" hidden="1" customHeight="1" x14ac:dyDescent="0.4">
      <c r="A93" s="116"/>
      <c r="B93" s="149"/>
      <c r="C93" s="122"/>
      <c r="D93" s="125"/>
      <c r="E93" s="131" t="str">
        <f>IF(ISERROR(VLOOKUP(5,[1]作成!$H$1158:$K$1212,3,FALSE))," ",VLOOKUP(5,[1]作成!$H$1158:$K$1212,3,FALSE))</f>
        <v xml:space="preserve"> </v>
      </c>
      <c r="F93" s="132"/>
      <c r="G93" s="8"/>
      <c r="H93" s="9"/>
      <c r="I93" s="10"/>
      <c r="J93" s="8"/>
      <c r="K93" s="9"/>
      <c r="L93" s="10"/>
      <c r="M93" s="8"/>
      <c r="N93" s="9"/>
      <c r="O93" s="10"/>
      <c r="P93" s="69" t="str">
        <f>IF([1]計算!Z27=0," ",[1]計算!Z27)</f>
        <v xml:space="preserve"> </v>
      </c>
      <c r="Q93" s="11" t="s">
        <v>22</v>
      </c>
    </row>
    <row r="94" spans="1:19" ht="17.25" hidden="1" customHeight="1" x14ac:dyDescent="0.4">
      <c r="A94" s="117"/>
      <c r="B94" s="149"/>
      <c r="C94" s="123"/>
      <c r="D94" s="126"/>
      <c r="E94" s="15" t="str">
        <f>IF(ISERROR(VLOOKUP(6,[1]作成!$H$1158:$K$1212,3,FALSE))," ",VLOOKUP(6,[1]作成!$H$1158:$K$1212,3,FALSE))</f>
        <v xml:space="preserve"> </v>
      </c>
      <c r="F94" s="16" t="str">
        <f>IF(ISERROR(VLOOKUP(7,[1]作成!$H$1158:$K$1212,3,FALSE))," ",VLOOKUP(7,[1]作成!$H$1158:$K$1212,3,FALSE))</f>
        <v xml:space="preserve"> </v>
      </c>
      <c r="G94" s="17"/>
      <c r="H94" s="18"/>
      <c r="I94" s="20"/>
      <c r="J94" s="17"/>
      <c r="K94" s="18"/>
      <c r="L94" s="20"/>
      <c r="M94" s="17"/>
      <c r="N94" s="18"/>
      <c r="O94" s="20"/>
      <c r="P94" s="165" t="str">
        <f>IF([1]人数!I33=0," ",[1]人数!I33)</f>
        <v xml:space="preserve"> </v>
      </c>
      <c r="Q94" s="165"/>
    </row>
    <row r="95" spans="1:19" ht="17.25" hidden="1" customHeight="1" x14ac:dyDescent="0.4">
      <c r="A95" s="115" t="str">
        <f>IF([1]人数!$F34=0," ",[1]人数!$F34)</f>
        <v xml:space="preserve"> </v>
      </c>
      <c r="B95" s="149" t="s">
        <v>24</v>
      </c>
      <c r="C95" s="121" t="str">
        <f>IF(ISERROR(VLOOKUP(1,[1]作成!$H$1213:$K$1267,3,FALSE))," ",VLOOKUP(1,[1]作成!$H$1213:$K$1267,3,FALSE))</f>
        <v xml:space="preserve"> </v>
      </c>
      <c r="D95" s="124" t="str">
        <f>IF(ISERROR(VLOOKUP(2,[1]作成!$H$1213:$K$1267,4,FALSE))," ",VLOOKUP(2,[1]作成!$H$1213:$K$1267,4,FALSE))</f>
        <v xml:space="preserve"> </v>
      </c>
      <c r="E95" s="127" t="str">
        <f>IF(ISERROR(VLOOKUP(3,[1]作成!$H$1213:$K$1267,3,FALSE))," ",VLOOKUP(3,[1]作成!$H$1213:$K$1267,3,FALSE))</f>
        <v xml:space="preserve"> </v>
      </c>
      <c r="F95" s="128"/>
      <c r="G95" s="3"/>
      <c r="H95" s="4"/>
      <c r="I95" s="5"/>
      <c r="J95" s="3"/>
      <c r="K95" s="4"/>
      <c r="L95" s="5"/>
      <c r="M95" s="3"/>
      <c r="N95" s="4"/>
      <c r="O95" s="5"/>
      <c r="P95" s="69" t="str">
        <f>IF([1]計算!U28=0," ",[1]計算!U28)</f>
        <v xml:space="preserve"> </v>
      </c>
      <c r="Q95" s="7" t="s">
        <v>20</v>
      </c>
    </row>
    <row r="96" spans="1:19" ht="17.25" hidden="1" customHeight="1" x14ac:dyDescent="0.4">
      <c r="A96" s="116"/>
      <c r="B96" s="149"/>
      <c r="C96" s="122"/>
      <c r="D96" s="125"/>
      <c r="E96" s="131" t="str">
        <f>IF(ISERROR(VLOOKUP(4,[1]作成!$H$1213:$K$1267,3,FALSE))," ",VLOOKUP(4,[1]作成!$H$1213:$K$1267,3,FALSE))</f>
        <v xml:space="preserve"> </v>
      </c>
      <c r="F96" s="132"/>
      <c r="G96" s="8"/>
      <c r="H96" s="9"/>
      <c r="I96" s="10"/>
      <c r="J96" s="8"/>
      <c r="K96" s="9"/>
      <c r="L96" s="10"/>
      <c r="M96" s="8"/>
      <c r="N96" s="9"/>
      <c r="O96" s="10"/>
      <c r="P96" s="69" t="str">
        <f>IF([1]計算!X28=0," ",[1]計算!X28)</f>
        <v xml:space="preserve"> </v>
      </c>
      <c r="Q96" s="11" t="s">
        <v>22</v>
      </c>
    </row>
    <row r="97" spans="1:19" ht="17.25" hidden="1" customHeight="1" x14ac:dyDescent="0.4">
      <c r="A97" s="116"/>
      <c r="B97" s="149"/>
      <c r="C97" s="122"/>
      <c r="D97" s="125"/>
      <c r="E97" s="131" t="str">
        <f>IF(ISERROR(VLOOKUP(5,[1]作成!$H$1213:$K$1267,3,FALSE))," ",VLOOKUP(5,[1]作成!$H$1213:$K$1267,3,FALSE))</f>
        <v xml:space="preserve"> </v>
      </c>
      <c r="F97" s="132"/>
      <c r="G97" s="8"/>
      <c r="H97" s="9"/>
      <c r="I97" s="10"/>
      <c r="J97" s="8"/>
      <c r="K97" s="9"/>
      <c r="L97" s="10"/>
      <c r="M97" s="8"/>
      <c r="N97" s="9"/>
      <c r="O97" s="10"/>
      <c r="P97" s="69" t="str">
        <f>IF([1]計算!Z28=0," ",[1]計算!Z28)</f>
        <v xml:space="preserve"> </v>
      </c>
      <c r="Q97" s="11" t="s">
        <v>22</v>
      </c>
    </row>
    <row r="98" spans="1:19" ht="17.25" hidden="1" customHeight="1" x14ac:dyDescent="0.4">
      <c r="A98" s="117"/>
      <c r="B98" s="149"/>
      <c r="C98" s="123"/>
      <c r="D98" s="126"/>
      <c r="E98" s="15" t="str">
        <f>IF(ISERROR(VLOOKUP(6,[1]作成!$H$1213:$K$1267,3,FALSE))," ",VLOOKUP(6,[1]作成!$H$1213:$K$1267,3,FALSE))</f>
        <v xml:space="preserve"> </v>
      </c>
      <c r="F98" s="16" t="str">
        <f>IF(ISERROR(VLOOKUP(7,[1]作成!$H$1213:$K$1267,3,FALSE))," ",VLOOKUP(7,[1]作成!$H$1213:$K$1267,3,FALSE))</f>
        <v xml:space="preserve"> </v>
      </c>
      <c r="G98" s="17"/>
      <c r="H98" s="18"/>
      <c r="I98" s="20"/>
      <c r="J98" s="17"/>
      <c r="K98" s="18"/>
      <c r="L98" s="20"/>
      <c r="M98" s="17"/>
      <c r="N98" s="18"/>
      <c r="O98" s="20"/>
      <c r="P98" s="133" t="str">
        <f>IF([1]人数!I34=0," ",[1]人数!I34)</f>
        <v xml:space="preserve"> </v>
      </c>
      <c r="Q98" s="134"/>
    </row>
    <row r="99" spans="1:19" ht="17.25" hidden="1" customHeight="1" x14ac:dyDescent="0.4">
      <c r="A99" s="115" t="str">
        <f>IF([1]人数!$F35=0," ",[1]人数!$F35)</f>
        <v xml:space="preserve"> </v>
      </c>
      <c r="B99" s="149" t="s">
        <v>25</v>
      </c>
      <c r="C99" s="121" t="str">
        <f>IF(ISERROR(VLOOKUP(1,[1]作成!$H$1268:$K$1322,3,FALSE))," ",VLOOKUP(1,[1]作成!$H$1268:$K$1322,3,FALSE))</f>
        <v xml:space="preserve"> </v>
      </c>
      <c r="D99" s="124" t="str">
        <f>IF(ISERROR(VLOOKUP(2,[1]作成!$H$1268:$K$1322,4,FALSE))," ",VLOOKUP(2,[1]作成!$H$1268:$K$1322,4,FALSE))</f>
        <v xml:space="preserve"> </v>
      </c>
      <c r="E99" s="127" t="str">
        <f>IF(ISERROR(VLOOKUP(3,[1]作成!$H$1268:$K$1322,3,FALSE))," ",VLOOKUP(3,[1]作成!$H$1268:$K$1322,3,FALSE))</f>
        <v xml:space="preserve"> </v>
      </c>
      <c r="F99" s="128"/>
      <c r="G99" s="3"/>
      <c r="H99" s="4"/>
      <c r="I99" s="5"/>
      <c r="J99" s="3"/>
      <c r="K99" s="4"/>
      <c r="L99" s="5"/>
      <c r="M99" s="3"/>
      <c r="N99" s="4"/>
      <c r="O99" s="5"/>
      <c r="P99" s="69" t="str">
        <f>IF([1]計算!U29=0," ",[1]計算!U29)</f>
        <v xml:space="preserve"> </v>
      </c>
      <c r="Q99" s="7" t="s">
        <v>20</v>
      </c>
    </row>
    <row r="100" spans="1:19" ht="17.25" hidden="1" customHeight="1" x14ac:dyDescent="0.4">
      <c r="A100" s="116"/>
      <c r="B100" s="149"/>
      <c r="C100" s="122"/>
      <c r="D100" s="125"/>
      <c r="E100" s="131" t="str">
        <f>IF(ISERROR(VLOOKUP(4,[1]作成!$H$1268:$K$1322,3,FALSE))," ",VLOOKUP(4,[1]作成!$H$1268:$K$1322,3,FALSE))</f>
        <v xml:space="preserve"> </v>
      </c>
      <c r="F100" s="132"/>
      <c r="G100" s="8"/>
      <c r="H100" s="9"/>
      <c r="I100" s="10"/>
      <c r="J100" s="8"/>
      <c r="K100" s="9"/>
      <c r="L100" s="10"/>
      <c r="M100" s="8"/>
      <c r="N100" s="9"/>
      <c r="O100" s="10"/>
      <c r="P100" s="69" t="str">
        <f>IF([1]計算!X29=0," ",[1]計算!X29)</f>
        <v xml:space="preserve"> </v>
      </c>
      <c r="Q100" s="11" t="s">
        <v>22</v>
      </c>
    </row>
    <row r="101" spans="1:19" ht="17.25" hidden="1" customHeight="1" x14ac:dyDescent="0.4">
      <c r="A101" s="116"/>
      <c r="B101" s="149"/>
      <c r="C101" s="122"/>
      <c r="D101" s="125"/>
      <c r="E101" s="131" t="str">
        <f>IF(ISERROR(VLOOKUP(5,[1]作成!$H$1268:$K$1322,3,FALSE))," ",VLOOKUP(5,[1]作成!$H$1268:$K$1322,3,FALSE))</f>
        <v xml:space="preserve"> </v>
      </c>
      <c r="F101" s="132"/>
      <c r="G101" s="8"/>
      <c r="H101" s="9"/>
      <c r="I101" s="10"/>
      <c r="J101" s="8"/>
      <c r="K101" s="9"/>
      <c r="L101" s="10"/>
      <c r="M101" s="8"/>
      <c r="N101" s="9"/>
      <c r="O101" s="10"/>
      <c r="P101" s="69" t="str">
        <f>IF([1]計算!Z29=0," ",[1]計算!Z29)</f>
        <v xml:space="preserve"> </v>
      </c>
      <c r="Q101" s="11" t="s">
        <v>22</v>
      </c>
    </row>
    <row r="102" spans="1:19" ht="17.25" hidden="1" customHeight="1" x14ac:dyDescent="0.4">
      <c r="A102" s="117"/>
      <c r="B102" s="149"/>
      <c r="C102" s="123"/>
      <c r="D102" s="126"/>
      <c r="E102" s="15" t="str">
        <f>IF(ISERROR(VLOOKUP(6,[1]作成!$H$1268:$K$1322,3,FALSE))," ",VLOOKUP(6,[1]作成!$H$1268:$K$1322,3,FALSE))</f>
        <v xml:space="preserve"> </v>
      </c>
      <c r="F102" s="16" t="str">
        <f>IF(ISERROR(VLOOKUP(7,[1]作成!$H$1268:$K$1322,3,FALSE))," ",VLOOKUP(7,[1]作成!$H$1268:$K$1322,3,FALSE))</f>
        <v xml:space="preserve"> </v>
      </c>
      <c r="G102" s="17"/>
      <c r="H102" s="18"/>
      <c r="I102" s="20"/>
      <c r="J102" s="17"/>
      <c r="K102" s="18"/>
      <c r="L102" s="20"/>
      <c r="M102" s="17"/>
      <c r="N102" s="18"/>
      <c r="O102" s="20"/>
      <c r="P102" s="165" t="str">
        <f>IF([1]人数!I35=0," ",[1]人数!I35)</f>
        <v xml:space="preserve"> </v>
      </c>
      <c r="Q102" s="165"/>
    </row>
    <row r="103" spans="1:19" ht="17.25" hidden="1" customHeight="1" x14ac:dyDescent="0.4">
      <c r="A103" s="115" t="str">
        <f>IF([1]人数!$F36=0," ",[1]人数!$F36)</f>
        <v xml:space="preserve"> </v>
      </c>
      <c r="B103" s="118" t="s">
        <v>49</v>
      </c>
      <c r="C103" s="121" t="str">
        <f>IF(ISERROR(VLOOKUP(1,[1]作成!$H$1323:$K$1377,3,FALSE))," ",VLOOKUP(1,[1]作成!$H$1323:$K$1377,3,FALSE))</f>
        <v xml:space="preserve"> </v>
      </c>
      <c r="D103" s="124" t="str">
        <f>IF(ISERROR(VLOOKUP(2,[1]作成!$H$1323:$K$1377,4,FALSE))," ",VLOOKUP(2,[1]作成!$H$1323:$K$1377,4,FALSE))</f>
        <v xml:space="preserve"> </v>
      </c>
      <c r="E103" s="127" t="str">
        <f>IF(ISERROR(VLOOKUP(3,[1]作成!$H$1323:$K$1377,3,FALSE))," ",VLOOKUP(3,[1]作成!$H$1323:$K$1377,3,FALSE))</f>
        <v xml:space="preserve"> </v>
      </c>
      <c r="F103" s="128"/>
      <c r="G103" s="23"/>
      <c r="H103" s="13"/>
      <c r="I103" s="12"/>
      <c r="J103" s="23"/>
      <c r="K103" s="13"/>
      <c r="L103" s="12"/>
      <c r="M103" s="23"/>
      <c r="N103" s="13"/>
      <c r="O103" s="12"/>
      <c r="P103" s="69" t="str">
        <f>IF([1]計算!U30=0," ",[1]計算!U30)</f>
        <v xml:space="preserve"> </v>
      </c>
      <c r="Q103" s="7" t="s">
        <v>20</v>
      </c>
    </row>
    <row r="104" spans="1:19" ht="17.25" hidden="1" customHeight="1" x14ac:dyDescent="0.4">
      <c r="A104" s="116"/>
      <c r="B104" s="119"/>
      <c r="C104" s="122"/>
      <c r="D104" s="125"/>
      <c r="E104" s="131" t="str">
        <f>IF(ISERROR(VLOOKUP(4,[1]作成!$H$1323:$K$1377,3,FALSE))," ",VLOOKUP(4,[1]作成!$H$1323:$K$1377,3,FALSE))</f>
        <v xml:space="preserve"> </v>
      </c>
      <c r="F104" s="132"/>
      <c r="G104" s="23"/>
      <c r="H104" s="13"/>
      <c r="I104" s="12"/>
      <c r="J104" s="23"/>
      <c r="K104" s="13"/>
      <c r="L104" s="12"/>
      <c r="M104" s="23"/>
      <c r="N104" s="13"/>
      <c r="O104" s="12"/>
      <c r="P104" s="69" t="str">
        <f>IF([1]計算!X30=0," ",[1]計算!X30)</f>
        <v xml:space="preserve"> </v>
      </c>
      <c r="Q104" s="11" t="s">
        <v>22</v>
      </c>
    </row>
    <row r="105" spans="1:19" ht="17.25" hidden="1" customHeight="1" x14ac:dyDescent="0.4">
      <c r="A105" s="116"/>
      <c r="B105" s="119"/>
      <c r="C105" s="122"/>
      <c r="D105" s="125"/>
      <c r="E105" s="131" t="str">
        <f>IF(ISERROR(VLOOKUP(5,[1]作成!$H$1323:$K$1377,3,FALSE))," ",VLOOKUP(5,[1]作成!$H$1323:$K$1377,3,FALSE))</f>
        <v xml:space="preserve"> </v>
      </c>
      <c r="F105" s="132"/>
      <c r="G105" s="23"/>
      <c r="H105" s="13"/>
      <c r="I105" s="12"/>
      <c r="J105" s="23"/>
      <c r="K105" s="13"/>
      <c r="L105" s="12"/>
      <c r="M105" s="23"/>
      <c r="N105" s="13"/>
      <c r="O105" s="12"/>
      <c r="P105" s="69" t="str">
        <f>IF([1]計算!Z30=0," ",[1]計算!Z30)</f>
        <v xml:space="preserve"> </v>
      </c>
      <c r="Q105" s="11" t="s">
        <v>22</v>
      </c>
    </row>
    <row r="106" spans="1:19" ht="17.25" hidden="1" customHeight="1" x14ac:dyDescent="0.4">
      <c r="A106" s="117"/>
      <c r="B106" s="120"/>
      <c r="C106" s="123"/>
      <c r="D106" s="126"/>
      <c r="E106" s="15" t="str">
        <f>IF(ISERROR(VLOOKUP(6,[1]作成!$H$1323:$K$1377,3,FALSE))," ",VLOOKUP(6,[1]作成!$H$1323:$K$1377,3,FALSE))</f>
        <v xml:space="preserve"> </v>
      </c>
      <c r="F106" s="16" t="str">
        <f>IF(ISERROR(VLOOKUP(7,[1]作成!$H$1323:$K$1377,3,FALSE))," ",VLOOKUP(7,[1]作成!$H$1323:$K$1377,3,FALSE))</f>
        <v xml:space="preserve"> </v>
      </c>
      <c r="G106" s="24"/>
      <c r="H106" s="19"/>
      <c r="I106" s="21"/>
      <c r="J106" s="24"/>
      <c r="K106" s="19"/>
      <c r="L106" s="21"/>
      <c r="M106" s="24"/>
      <c r="N106" s="19"/>
      <c r="O106" s="21"/>
      <c r="P106" s="165" t="str">
        <f>IF([1]人数!I36=0," ",[1]人数!I36)</f>
        <v xml:space="preserve"> </v>
      </c>
      <c r="Q106" s="165"/>
    </row>
    <row r="107" spans="1:19" ht="17.25" hidden="1" customHeight="1" x14ac:dyDescent="0.4">
      <c r="A107" s="115" t="str">
        <f>IF([1]人数!$F37=0," ",[1]人数!$F37)</f>
        <v xml:space="preserve"> </v>
      </c>
      <c r="B107" s="118" t="s">
        <v>19</v>
      </c>
      <c r="C107" s="121" t="str">
        <f>IF(ISERROR(VLOOKUP(1,[1]作成!$H$1378:$K$1432,3,FALSE))," ",VLOOKUP(1,[1]作成!$H$1378:$K$1432,3,FALSE))</f>
        <v xml:space="preserve"> </v>
      </c>
      <c r="D107" s="124" t="str">
        <f>IF(ISERROR(VLOOKUP(2,[1]作成!$H$1378:$K$1432,4,FALSE))," ",VLOOKUP(2,[1]作成!$H$1378:$K$1432,4,FALSE))</f>
        <v xml:space="preserve"> </v>
      </c>
      <c r="E107" s="127" t="str">
        <f>IF(ISERROR(VLOOKUP(3,[1]作成!$H$1378:$K$1432,3,FALSE))," ",VLOOKUP(3,[1]作成!$H$1378:$K$1432,3,FALSE))</f>
        <v xml:space="preserve"> </v>
      </c>
      <c r="F107" s="128"/>
      <c r="G107" s="25"/>
      <c r="H107" s="26"/>
      <c r="I107" s="22"/>
      <c r="J107" s="25"/>
      <c r="K107" s="26"/>
      <c r="L107" s="22"/>
      <c r="M107" s="25"/>
      <c r="N107" s="26"/>
      <c r="O107" s="22"/>
      <c r="P107" s="69" t="str">
        <f>IF([1]計算!U31=0," ",[1]計算!U31)</f>
        <v xml:space="preserve"> </v>
      </c>
      <c r="Q107" s="7" t="s">
        <v>20</v>
      </c>
    </row>
    <row r="108" spans="1:19" ht="17.25" hidden="1" customHeight="1" x14ac:dyDescent="0.4">
      <c r="A108" s="116"/>
      <c r="B108" s="119"/>
      <c r="C108" s="122"/>
      <c r="D108" s="125"/>
      <c r="E108" s="131" t="str">
        <f>IF(ISERROR(VLOOKUP(4,[1]作成!$H$1378:$K$1432,3,FALSE))," ",VLOOKUP(4,[1]作成!$H$1378:$K$1432,3,FALSE))</f>
        <v xml:space="preserve"> </v>
      </c>
      <c r="F108" s="132"/>
      <c r="G108" s="23"/>
      <c r="H108" s="13"/>
      <c r="I108" s="12"/>
      <c r="J108" s="23"/>
      <c r="K108" s="13"/>
      <c r="L108" s="12"/>
      <c r="M108" s="23"/>
      <c r="N108" s="13"/>
      <c r="O108" s="12"/>
      <c r="P108" s="69" t="str">
        <f>IF([1]計算!X31=0," ",[1]計算!X31)</f>
        <v xml:space="preserve"> </v>
      </c>
      <c r="Q108" s="11" t="s">
        <v>22</v>
      </c>
    </row>
    <row r="109" spans="1:19" ht="17.25" hidden="1" customHeight="1" x14ac:dyDescent="0.4">
      <c r="A109" s="116"/>
      <c r="B109" s="119"/>
      <c r="C109" s="122"/>
      <c r="D109" s="125"/>
      <c r="E109" s="131" t="str">
        <f>IF(ISERROR(VLOOKUP(5,[1]作成!$H$1378:$K$1432,3,FALSE))," ",VLOOKUP(5,[1]作成!$H$1378:$K$1432,3,FALSE))</f>
        <v xml:space="preserve"> </v>
      </c>
      <c r="F109" s="132"/>
      <c r="G109" s="23"/>
      <c r="H109" s="13"/>
      <c r="I109" s="12"/>
      <c r="J109" s="23"/>
      <c r="K109" s="13"/>
      <c r="L109" s="12"/>
      <c r="M109" s="23"/>
      <c r="N109" s="13"/>
      <c r="O109" s="12"/>
      <c r="P109" s="69" t="str">
        <f>IF([1]計算!Z31=0," ",[1]計算!Z31)</f>
        <v xml:space="preserve"> </v>
      </c>
      <c r="Q109" s="11" t="s">
        <v>22</v>
      </c>
    </row>
    <row r="110" spans="1:19" ht="17.25" hidden="1" customHeight="1" x14ac:dyDescent="0.4">
      <c r="A110" s="117"/>
      <c r="B110" s="120"/>
      <c r="C110" s="123"/>
      <c r="D110" s="126"/>
      <c r="E110" s="15" t="str">
        <f>IF(ISERROR(VLOOKUP(6,[1]作成!$H$1378:$K$1432,3,FALSE))," ",VLOOKUP(6,[1]作成!$H$1378:$K$1432,3,FALSE))</f>
        <v xml:space="preserve"> </v>
      </c>
      <c r="F110" s="16" t="str">
        <f>IF(ISERROR(VLOOKUP(7,[1]作成!$H$1378:$K$1432,3,FALSE))," ",VLOOKUP(7,[1]作成!$H$1378:$K$1432,3,FALSE))</f>
        <v xml:space="preserve"> </v>
      </c>
      <c r="G110" s="24"/>
      <c r="H110" s="19"/>
      <c r="I110" s="21"/>
      <c r="J110" s="24"/>
      <c r="K110" s="19"/>
      <c r="L110" s="21"/>
      <c r="M110" s="24"/>
      <c r="N110" s="19"/>
      <c r="O110" s="21"/>
      <c r="P110" s="165" t="str">
        <f>IF([1]人数!I37=0," ",[1]人数!I37)</f>
        <v xml:space="preserve"> </v>
      </c>
      <c r="Q110" s="165"/>
    </row>
    <row r="111" spans="1:19" ht="15.95" customHeight="1" x14ac:dyDescent="0.4">
      <c r="A111" s="37"/>
      <c r="B111" s="37" t="s">
        <v>132</v>
      </c>
      <c r="C111" s="6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 t="s">
        <v>2</v>
      </c>
      <c r="S111" s="29"/>
    </row>
    <row r="112" spans="1:19" ht="15.95" customHeight="1" x14ac:dyDescent="0.4">
      <c r="A112" s="37"/>
      <c r="B112" s="37" t="s">
        <v>133</v>
      </c>
      <c r="C112" s="67"/>
      <c r="D112" s="37"/>
      <c r="E112" s="37"/>
      <c r="F112" s="37"/>
      <c r="G112" s="37"/>
      <c r="H112" s="37"/>
      <c r="I112" s="37"/>
      <c r="J112" s="37"/>
      <c r="K112" s="37"/>
      <c r="L112" s="36" t="s">
        <v>134</v>
      </c>
      <c r="M112" s="36"/>
      <c r="N112" s="36"/>
      <c r="O112" s="37"/>
      <c r="P112" s="37"/>
      <c r="Q112" s="37"/>
      <c r="R112" s="37" t="s">
        <v>2</v>
      </c>
      <c r="S112" s="29"/>
    </row>
    <row r="113" spans="1:19" ht="15.95" customHeight="1" x14ac:dyDescent="0.4">
      <c r="A113" s="37"/>
      <c r="B113" s="37" t="s">
        <v>135</v>
      </c>
      <c r="C113" s="6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 t="s">
        <v>2</v>
      </c>
      <c r="S113" s="29"/>
    </row>
    <row r="114" spans="1:19" ht="15.95" customHeight="1" x14ac:dyDescent="0.4">
      <c r="A114" s="37"/>
      <c r="B114" s="37"/>
      <c r="C114" s="6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 t="s">
        <v>2</v>
      </c>
      <c r="S114" s="29"/>
    </row>
    <row r="115" spans="1:19" ht="15.95" customHeight="1" x14ac:dyDescent="0.4">
      <c r="A115" s="37"/>
      <c r="B115" s="37"/>
      <c r="C115" s="6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 t="s">
        <v>2</v>
      </c>
      <c r="S115" s="29"/>
    </row>
    <row r="116" spans="1:19" ht="15.95" hidden="1" customHeight="1" x14ac:dyDescent="0.4">
      <c r="A116" s="2"/>
      <c r="B116" s="2"/>
      <c r="C116" s="27"/>
      <c r="D116" s="2"/>
      <c r="E116" s="2"/>
      <c r="F116" s="2"/>
      <c r="P116" s="2"/>
      <c r="Q116" s="2"/>
    </row>
    <row r="117" spans="1:19" ht="15.95" hidden="1" customHeight="1" x14ac:dyDescent="0.4">
      <c r="A117" s="2"/>
      <c r="B117" s="2"/>
      <c r="C117" s="27"/>
      <c r="D117" s="2"/>
      <c r="E117" s="2"/>
      <c r="F117" s="2"/>
      <c r="P117" s="2"/>
      <c r="Q117" s="2"/>
    </row>
    <row r="118" spans="1:19" ht="15.95" hidden="1" customHeight="1" x14ac:dyDescent="0.4">
      <c r="A118" s="2"/>
      <c r="B118" s="2"/>
      <c r="C118" s="27"/>
      <c r="D118" s="2"/>
      <c r="E118" s="2"/>
      <c r="F118" s="2"/>
      <c r="P118" s="2"/>
      <c r="Q118" s="2"/>
    </row>
    <row r="119" spans="1:19" ht="15.95" hidden="1" customHeight="1" x14ac:dyDescent="0.4">
      <c r="A119" s="2"/>
      <c r="B119" s="2"/>
      <c r="C119" s="27"/>
      <c r="D119" s="2"/>
      <c r="E119" s="2"/>
      <c r="F119" s="2"/>
      <c r="P119" s="2"/>
      <c r="Q119" s="2"/>
    </row>
    <row r="120" spans="1:19" ht="15.95" hidden="1" customHeight="1" x14ac:dyDescent="0.4">
      <c r="A120" s="2"/>
      <c r="B120" s="2"/>
      <c r="C120" s="27"/>
      <c r="D120" s="2"/>
      <c r="E120" s="2"/>
      <c r="F120" s="2"/>
      <c r="P120" s="2"/>
      <c r="Q120" s="2"/>
    </row>
    <row r="121" spans="1:19" ht="15.95" hidden="1" customHeight="1" x14ac:dyDescent="0.4">
      <c r="A121" s="2"/>
      <c r="B121" s="2"/>
      <c r="C121" s="27"/>
      <c r="D121" s="2"/>
      <c r="E121" s="2"/>
      <c r="F121" s="2"/>
      <c r="P121" s="2"/>
      <c r="Q121" s="2"/>
    </row>
    <row r="122" spans="1:19" ht="15.95" hidden="1" customHeight="1" x14ac:dyDescent="0.4">
      <c r="A122" s="2"/>
      <c r="B122" s="2"/>
      <c r="C122" s="27"/>
      <c r="D122" s="2"/>
      <c r="E122" s="2"/>
      <c r="F122" s="2"/>
      <c r="P122" s="2"/>
      <c r="Q122" s="2"/>
    </row>
    <row r="123" spans="1:19" ht="15.95" hidden="1" customHeight="1" x14ac:dyDescent="0.4">
      <c r="A123" s="2"/>
      <c r="B123" s="2"/>
      <c r="C123" s="27"/>
      <c r="D123" s="2"/>
      <c r="E123" s="2"/>
      <c r="F123" s="2"/>
      <c r="P123" s="2"/>
      <c r="Q123" s="2"/>
    </row>
    <row r="124" spans="1:19" ht="15.95" hidden="1" customHeight="1" x14ac:dyDescent="0.4">
      <c r="A124" s="2"/>
      <c r="B124" s="2"/>
      <c r="C124" s="27"/>
      <c r="D124" s="2"/>
      <c r="E124" s="2"/>
      <c r="F124" s="2"/>
      <c r="P124" s="2"/>
      <c r="Q124" s="2"/>
    </row>
    <row r="125" spans="1:19" ht="15.95" hidden="1" customHeight="1" x14ac:dyDescent="0.4">
      <c r="A125" s="2"/>
      <c r="B125" s="2"/>
      <c r="C125" s="27"/>
      <c r="D125" s="2"/>
      <c r="E125" s="2"/>
      <c r="F125" s="2"/>
      <c r="P125" s="2"/>
      <c r="Q125" s="2"/>
    </row>
    <row r="126" spans="1:19" ht="15.95" hidden="1" customHeight="1" x14ac:dyDescent="0.4">
      <c r="A126" s="2"/>
      <c r="B126" s="2"/>
      <c r="C126" s="27"/>
      <c r="D126" s="2"/>
      <c r="E126" s="2"/>
      <c r="F126" s="2"/>
      <c r="P126" s="2"/>
      <c r="Q126" s="2"/>
    </row>
    <row r="127" spans="1:19" ht="15.95" hidden="1" customHeight="1" x14ac:dyDescent="0.4">
      <c r="A127" s="2"/>
      <c r="B127" s="2"/>
      <c r="C127" s="27"/>
      <c r="D127" s="2"/>
      <c r="E127" s="2"/>
      <c r="F127" s="2"/>
      <c r="P127" s="2"/>
      <c r="Q127" s="2"/>
    </row>
    <row r="128" spans="1:19" ht="15.95" hidden="1" customHeight="1" x14ac:dyDescent="0.4">
      <c r="A128" s="2"/>
      <c r="B128" s="2"/>
      <c r="C128" s="27"/>
      <c r="D128" s="2"/>
      <c r="E128" s="2"/>
      <c r="F128" s="2"/>
      <c r="P128" s="2"/>
      <c r="Q128" s="2"/>
    </row>
    <row r="129" spans="1:19" ht="15.95" hidden="1" customHeight="1" x14ac:dyDescent="0.4">
      <c r="A129" s="2"/>
      <c r="B129" s="2"/>
      <c r="C129" s="27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27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27"/>
      <c r="D131" s="2"/>
      <c r="E131" s="2"/>
      <c r="F131" s="2"/>
      <c r="P131" s="2"/>
      <c r="Q131" s="2"/>
    </row>
    <row r="132" spans="1:19" ht="15.95" hidden="1" customHeight="1" x14ac:dyDescent="0.4">
      <c r="A132" s="2"/>
      <c r="B132" s="2"/>
      <c r="C132" s="27"/>
      <c r="D132" s="2"/>
      <c r="E132" s="2"/>
      <c r="F132" s="2"/>
      <c r="P132" s="2"/>
      <c r="Q132" s="2"/>
    </row>
    <row r="133" spans="1:19" x14ac:dyDescent="0.4">
      <c r="A133" s="29"/>
      <c r="B133" s="29"/>
      <c r="C133" s="68"/>
      <c r="D133" s="29"/>
      <c r="E133" s="29"/>
      <c r="F133" s="29"/>
      <c r="G133" s="37"/>
      <c r="H133" s="37"/>
      <c r="I133" s="37"/>
      <c r="J133" s="37"/>
      <c r="K133" s="37"/>
      <c r="L133" s="37"/>
      <c r="M133" s="37"/>
      <c r="N133" s="37"/>
      <c r="O133" s="37"/>
      <c r="P133" s="29"/>
      <c r="Q133" s="29"/>
      <c r="R133" s="37"/>
      <c r="S133" s="29"/>
    </row>
    <row r="134" spans="1:19" x14ac:dyDescent="0.4">
      <c r="A134" s="29"/>
      <c r="B134" s="29"/>
      <c r="C134" s="68"/>
      <c r="D134" s="29"/>
      <c r="E134" s="29"/>
      <c r="F134" s="29"/>
      <c r="G134" s="37"/>
      <c r="H134" s="37"/>
      <c r="I134" s="37"/>
      <c r="J134" s="37"/>
      <c r="K134" s="37"/>
      <c r="L134" s="37"/>
      <c r="M134" s="37"/>
      <c r="N134" s="37"/>
      <c r="O134" s="37"/>
      <c r="P134" s="29"/>
      <c r="Q134" s="29"/>
      <c r="R134" s="37"/>
      <c r="S134" s="29"/>
    </row>
  </sheetData>
  <sheetProtection autoFilter="0"/>
  <autoFilter ref="R2:R132" xr:uid="{00000000-0009-0000-0000-000001000000}">
    <filterColumn colId="0">
      <customFilters>
        <customFilter operator="notEqual" val=" "/>
      </customFilters>
    </filterColumn>
  </autoFilter>
  <mergeCells count="225">
    <mergeCell ref="P110:Q110"/>
    <mergeCell ref="A107:A110"/>
    <mergeCell ref="B107:B110"/>
    <mergeCell ref="C107:C110"/>
    <mergeCell ref="D107:D110"/>
    <mergeCell ref="E107:F107"/>
    <mergeCell ref="E108:F108"/>
    <mergeCell ref="E109:F109"/>
    <mergeCell ref="P102:Q102"/>
    <mergeCell ref="A103:A106"/>
    <mergeCell ref="B103:B106"/>
    <mergeCell ref="C103:C106"/>
    <mergeCell ref="D103:D106"/>
    <mergeCell ref="E103:F103"/>
    <mergeCell ref="E104:F104"/>
    <mergeCell ref="E105:F105"/>
    <mergeCell ref="P106:Q106"/>
    <mergeCell ref="A99:A102"/>
    <mergeCell ref="B99:B102"/>
    <mergeCell ref="C99:C102"/>
    <mergeCell ref="D99:D102"/>
    <mergeCell ref="E99:F99"/>
    <mergeCell ref="E100:F100"/>
    <mergeCell ref="E101:F101"/>
    <mergeCell ref="P94:Q94"/>
    <mergeCell ref="A95:A98"/>
    <mergeCell ref="B95:B98"/>
    <mergeCell ref="C95:C98"/>
    <mergeCell ref="D95:D98"/>
    <mergeCell ref="E95:F95"/>
    <mergeCell ref="E96:F96"/>
    <mergeCell ref="E97:F97"/>
    <mergeCell ref="P98:Q98"/>
    <mergeCell ref="A91:A94"/>
    <mergeCell ref="B91:B94"/>
    <mergeCell ref="C91:C94"/>
    <mergeCell ref="D91:D94"/>
    <mergeCell ref="E91:F91"/>
    <mergeCell ref="E92:F92"/>
    <mergeCell ref="E93:F93"/>
    <mergeCell ref="P86:Q86"/>
    <mergeCell ref="A87:A90"/>
    <mergeCell ref="B87:B90"/>
    <mergeCell ref="C87:C90"/>
    <mergeCell ref="D87:D90"/>
    <mergeCell ref="E87:F87"/>
    <mergeCell ref="E88:F88"/>
    <mergeCell ref="E89:F89"/>
    <mergeCell ref="P90:Q90"/>
    <mergeCell ref="A83:A86"/>
    <mergeCell ref="B83:B86"/>
    <mergeCell ref="C83:C86"/>
    <mergeCell ref="D83:D86"/>
    <mergeCell ref="E83:F83"/>
    <mergeCell ref="E84:F84"/>
    <mergeCell ref="E85:F85"/>
    <mergeCell ref="P78:Q78"/>
    <mergeCell ref="A79:A82"/>
    <mergeCell ref="B79:B82"/>
    <mergeCell ref="C79:C82"/>
    <mergeCell ref="D79:D82"/>
    <mergeCell ref="E79:F79"/>
    <mergeCell ref="E80:F80"/>
    <mergeCell ref="E81:F81"/>
    <mergeCell ref="P82:Q82"/>
    <mergeCell ref="A75:A78"/>
    <mergeCell ref="B75:B78"/>
    <mergeCell ref="C75:C78"/>
    <mergeCell ref="D75:D78"/>
    <mergeCell ref="E75:F75"/>
    <mergeCell ref="E76:F76"/>
    <mergeCell ref="E77:F77"/>
    <mergeCell ref="P70:Q70"/>
    <mergeCell ref="A71:A74"/>
    <mergeCell ref="B71:B74"/>
    <mergeCell ref="C71:C74"/>
    <mergeCell ref="D71:D74"/>
    <mergeCell ref="E71:F71"/>
    <mergeCell ref="E72:F72"/>
    <mergeCell ref="E73:F73"/>
    <mergeCell ref="P74:Q74"/>
    <mergeCell ref="A67:A70"/>
    <mergeCell ref="B67:B70"/>
    <mergeCell ref="C67:C70"/>
    <mergeCell ref="D67:D70"/>
    <mergeCell ref="E67:F67"/>
    <mergeCell ref="E68:F68"/>
    <mergeCell ref="E69:F69"/>
    <mergeCell ref="P62:Q62"/>
    <mergeCell ref="A63:A66"/>
    <mergeCell ref="B63:B66"/>
    <mergeCell ref="C63:C66"/>
    <mergeCell ref="D63:D66"/>
    <mergeCell ref="E63:F63"/>
    <mergeCell ref="E64:F64"/>
    <mergeCell ref="E65:F65"/>
    <mergeCell ref="P66:Q66"/>
    <mergeCell ref="A59:A62"/>
    <mergeCell ref="B59:B62"/>
    <mergeCell ref="C59:C62"/>
    <mergeCell ref="D59:D62"/>
    <mergeCell ref="E59:F59"/>
    <mergeCell ref="E60:F60"/>
    <mergeCell ref="E61:F61"/>
    <mergeCell ref="P54:Q54"/>
    <mergeCell ref="A55:A58"/>
    <mergeCell ref="B55:B58"/>
    <mergeCell ref="C55:C58"/>
    <mergeCell ref="D55:D58"/>
    <mergeCell ref="E55:F55"/>
    <mergeCell ref="E56:F56"/>
    <mergeCell ref="E57:F57"/>
    <mergeCell ref="P58:Q58"/>
    <mergeCell ref="A51:A54"/>
    <mergeCell ref="B51:B54"/>
    <mergeCell ref="C51:C54"/>
    <mergeCell ref="D51:D54"/>
    <mergeCell ref="E51:F51"/>
    <mergeCell ref="E52:F52"/>
    <mergeCell ref="E53:F53"/>
    <mergeCell ref="P46:Q46"/>
    <mergeCell ref="A47:A50"/>
    <mergeCell ref="B47:B50"/>
    <mergeCell ref="C47:C50"/>
    <mergeCell ref="D47:D50"/>
    <mergeCell ref="E47:F47"/>
    <mergeCell ref="E48:F48"/>
    <mergeCell ref="E49:F49"/>
    <mergeCell ref="P50:Q50"/>
    <mergeCell ref="A43:A46"/>
    <mergeCell ref="B43:B46"/>
    <mergeCell ref="C43:C46"/>
    <mergeCell ref="D43:D46"/>
    <mergeCell ref="E43:F43"/>
    <mergeCell ref="E44:F44"/>
    <mergeCell ref="E45:F45"/>
    <mergeCell ref="P38:Q38"/>
    <mergeCell ref="A39:A42"/>
    <mergeCell ref="B39:B42"/>
    <mergeCell ref="C39:C42"/>
    <mergeCell ref="D39:D42"/>
    <mergeCell ref="E39:F39"/>
    <mergeCell ref="E40:F40"/>
    <mergeCell ref="E41:F41"/>
    <mergeCell ref="P42:Q42"/>
    <mergeCell ref="A35:A38"/>
    <mergeCell ref="B35:B38"/>
    <mergeCell ref="C35:C38"/>
    <mergeCell ref="D35:D38"/>
    <mergeCell ref="E35:F35"/>
    <mergeCell ref="E36:F36"/>
    <mergeCell ref="E37:F37"/>
    <mergeCell ref="P30:Q30"/>
    <mergeCell ref="A31:A34"/>
    <mergeCell ref="B31:B34"/>
    <mergeCell ref="C31:C34"/>
    <mergeCell ref="D31:D34"/>
    <mergeCell ref="E31:F31"/>
    <mergeCell ref="E32:F32"/>
    <mergeCell ref="E33:F33"/>
    <mergeCell ref="P34:Q34"/>
    <mergeCell ref="A27:A30"/>
    <mergeCell ref="B27:B30"/>
    <mergeCell ref="C27:C30"/>
    <mergeCell ref="D27:D30"/>
    <mergeCell ref="E27:F27"/>
    <mergeCell ref="E28:F28"/>
    <mergeCell ref="E29:F29"/>
    <mergeCell ref="E13:F13"/>
    <mergeCell ref="P22:Q22"/>
    <mergeCell ref="A23:A26"/>
    <mergeCell ref="B23:B26"/>
    <mergeCell ref="C23:C26"/>
    <mergeCell ref="D23:D26"/>
    <mergeCell ref="E23:F23"/>
    <mergeCell ref="E24:F24"/>
    <mergeCell ref="E25:F25"/>
    <mergeCell ref="P26:Q26"/>
    <mergeCell ref="A19:A22"/>
    <mergeCell ref="B19:B22"/>
    <mergeCell ref="C19:C22"/>
    <mergeCell ref="D19:D22"/>
    <mergeCell ref="E19:F19"/>
    <mergeCell ref="E20:F20"/>
    <mergeCell ref="E21:F21"/>
    <mergeCell ref="A7:A10"/>
    <mergeCell ref="B7:B10"/>
    <mergeCell ref="C7:C10"/>
    <mergeCell ref="D7:D10"/>
    <mergeCell ref="E7:F7"/>
    <mergeCell ref="S7:S18"/>
    <mergeCell ref="E8:F8"/>
    <mergeCell ref="E9:F9"/>
    <mergeCell ref="P10:Q10"/>
    <mergeCell ref="A11:A14"/>
    <mergeCell ref="P14:Q14"/>
    <mergeCell ref="A15:A18"/>
    <mergeCell ref="B15:B18"/>
    <mergeCell ref="C15:C18"/>
    <mergeCell ref="D15:D18"/>
    <mergeCell ref="E15:F15"/>
    <mergeCell ref="E16:F16"/>
    <mergeCell ref="E17:F17"/>
    <mergeCell ref="P18:Q18"/>
    <mergeCell ref="B11:B14"/>
    <mergeCell ref="C11:C14"/>
    <mergeCell ref="D11:D14"/>
    <mergeCell ref="E11:F11"/>
    <mergeCell ref="E12:F12"/>
    <mergeCell ref="A3:A6"/>
    <mergeCell ref="B3:B6"/>
    <mergeCell ref="C3:F4"/>
    <mergeCell ref="G3:I4"/>
    <mergeCell ref="J3:L4"/>
    <mergeCell ref="M3:O4"/>
    <mergeCell ref="P3:Q3"/>
    <mergeCell ref="P4:Q4"/>
    <mergeCell ref="C5:C6"/>
    <mergeCell ref="D5:D6"/>
    <mergeCell ref="E5:F6"/>
    <mergeCell ref="G5:I6"/>
    <mergeCell ref="J5:L6"/>
    <mergeCell ref="M5:O6"/>
    <mergeCell ref="P5:Q5"/>
    <mergeCell ref="P6:Q6"/>
  </mergeCells>
  <phoneticPr fontId="3"/>
  <pageMargins left="0.70866141732283472" right="0.31496062992125984" top="0.55118110236220474" bottom="0.35433070866141736" header="0.31496062992125984" footer="0.31496062992125984"/>
  <pageSetup paperSize="9" scale="46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rgb="FFE43C70"/>
  </sheetPr>
  <dimension ref="A1:S134"/>
  <sheetViews>
    <sheetView view="pageBreakPreview" topLeftCell="A24" zoomScale="80" zoomScaleNormal="100" zoomScaleSheetLayoutView="80" workbookViewId="0">
      <selection activeCell="G35" sqref="G35:O38"/>
    </sheetView>
  </sheetViews>
  <sheetFormatPr defaultColWidth="0" defaultRowHeight="13.5" customHeight="1" zeroHeight="1" x14ac:dyDescent="0.4"/>
  <cols>
    <col min="1" max="1" width="6.25" style="1" customWidth="1"/>
    <col min="2" max="2" width="3" style="1" customWidth="1"/>
    <col min="3" max="3" width="17.75" style="28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72" customHeight="1" x14ac:dyDescent="0.4">
      <c r="E1" s="72" t="s">
        <v>198</v>
      </c>
    </row>
    <row r="2" spans="1:19" ht="51" customHeight="1" x14ac:dyDescent="0.4">
      <c r="A2" s="29"/>
      <c r="B2" s="30"/>
      <c r="C2" s="31"/>
      <c r="D2" s="32"/>
      <c r="E2" s="33">
        <f>[1]作成!B1</f>
        <v>4</v>
      </c>
      <c r="F2" s="34" t="s">
        <v>0</v>
      </c>
      <c r="G2" s="35"/>
      <c r="H2" s="35"/>
      <c r="I2" s="36"/>
      <c r="J2" s="37"/>
      <c r="K2" s="37"/>
      <c r="L2" s="37"/>
      <c r="M2" s="37"/>
      <c r="N2" s="37"/>
      <c r="O2" s="38"/>
      <c r="P2" s="39" t="s">
        <v>1</v>
      </c>
      <c r="Q2" s="40"/>
      <c r="R2" s="37" t="s">
        <v>2</v>
      </c>
      <c r="S2" s="29"/>
    </row>
    <row r="3" spans="1:19" ht="13.5" customHeight="1" x14ac:dyDescent="0.4">
      <c r="A3" s="73" t="s">
        <v>3</v>
      </c>
      <c r="B3" s="73" t="s">
        <v>4</v>
      </c>
      <c r="C3" s="76" t="s">
        <v>5</v>
      </c>
      <c r="D3" s="77"/>
      <c r="E3" s="77"/>
      <c r="F3" s="78"/>
      <c r="G3" s="82" t="s">
        <v>6</v>
      </c>
      <c r="H3" s="83"/>
      <c r="I3" s="84"/>
      <c r="J3" s="82" t="s">
        <v>7</v>
      </c>
      <c r="K3" s="83"/>
      <c r="L3" s="84"/>
      <c r="M3" s="82" t="s">
        <v>8</v>
      </c>
      <c r="N3" s="83"/>
      <c r="O3" s="84"/>
      <c r="P3" s="88" t="s">
        <v>9</v>
      </c>
      <c r="Q3" s="88"/>
      <c r="R3" s="37" t="s">
        <v>2</v>
      </c>
      <c r="S3" s="29"/>
    </row>
    <row r="4" spans="1:19" ht="13.5" customHeight="1" x14ac:dyDescent="0.4">
      <c r="A4" s="74"/>
      <c r="B4" s="74"/>
      <c r="C4" s="79"/>
      <c r="D4" s="80"/>
      <c r="E4" s="80"/>
      <c r="F4" s="81"/>
      <c r="G4" s="85"/>
      <c r="H4" s="86"/>
      <c r="I4" s="87"/>
      <c r="J4" s="85"/>
      <c r="K4" s="86"/>
      <c r="L4" s="87"/>
      <c r="M4" s="85"/>
      <c r="N4" s="86"/>
      <c r="O4" s="87"/>
      <c r="P4" s="88" t="s">
        <v>10</v>
      </c>
      <c r="Q4" s="88"/>
      <c r="R4" s="37" t="s">
        <v>2</v>
      </c>
      <c r="S4" s="29"/>
    </row>
    <row r="5" spans="1:19" ht="13.5" customHeight="1" x14ac:dyDescent="0.4">
      <c r="A5" s="74"/>
      <c r="B5" s="74"/>
      <c r="C5" s="89" t="s">
        <v>11</v>
      </c>
      <c r="D5" s="91" t="s">
        <v>12</v>
      </c>
      <c r="E5" s="93" t="s">
        <v>13</v>
      </c>
      <c r="F5" s="94"/>
      <c r="G5" s="97" t="s">
        <v>14</v>
      </c>
      <c r="H5" s="98"/>
      <c r="I5" s="99"/>
      <c r="J5" s="103" t="s">
        <v>15</v>
      </c>
      <c r="K5" s="104"/>
      <c r="L5" s="105"/>
      <c r="M5" s="109" t="s">
        <v>16</v>
      </c>
      <c r="N5" s="110"/>
      <c r="O5" s="111"/>
      <c r="P5" s="88" t="s">
        <v>17</v>
      </c>
      <c r="Q5" s="88"/>
      <c r="R5" s="37" t="s">
        <v>2</v>
      </c>
      <c r="S5" s="29"/>
    </row>
    <row r="6" spans="1:19" ht="13.5" customHeight="1" x14ac:dyDescent="0.4">
      <c r="A6" s="75"/>
      <c r="B6" s="75"/>
      <c r="C6" s="90"/>
      <c r="D6" s="92"/>
      <c r="E6" s="95"/>
      <c r="F6" s="96"/>
      <c r="G6" s="100"/>
      <c r="H6" s="101"/>
      <c r="I6" s="102"/>
      <c r="J6" s="106"/>
      <c r="K6" s="107"/>
      <c r="L6" s="108"/>
      <c r="M6" s="112"/>
      <c r="N6" s="113"/>
      <c r="O6" s="114"/>
      <c r="P6" s="88" t="s">
        <v>18</v>
      </c>
      <c r="Q6" s="88"/>
      <c r="R6" s="37" t="s">
        <v>2</v>
      </c>
      <c r="S6" s="29"/>
    </row>
    <row r="7" spans="1:19" ht="17.25" hidden="1" customHeight="1" x14ac:dyDescent="0.4">
      <c r="A7" s="115">
        <f>IF([1]人数!$F12=0," ",[1]人数!$F12)</f>
        <v>5</v>
      </c>
      <c r="B7" s="118" t="s">
        <v>19</v>
      </c>
      <c r="C7" s="121" t="str">
        <f>IF(ISERROR(VLOOKUP(1,[1]作成!$H$3:$K$57,3,FALSE))," ",VLOOKUP(1,[1]作成!$H$3:$K$57,3,FALSE))</f>
        <v xml:space="preserve"> </v>
      </c>
      <c r="D7" s="124" t="str">
        <f>IF(ISERROR(VLOOKUP(2,[1]作成!$H$3:$K$57,4,FALSE))," ",VLOOKUP(2,[1]作成!$H$3:$K$57,4,FALSE))</f>
        <v xml:space="preserve"> </v>
      </c>
      <c r="E7" s="127" t="str">
        <f>IF(ISERROR(VLOOKUP(3,[1]作成!$H$3:$K$57,3,FALSE))," ",VLOOKUP(3,[1]作成!$H$3:$K$57,3,FALSE))</f>
        <v xml:space="preserve"> </v>
      </c>
      <c r="F7" s="128"/>
      <c r="G7" s="3"/>
      <c r="H7" s="4"/>
      <c r="I7" s="5"/>
      <c r="J7" s="3"/>
      <c r="K7" s="4"/>
      <c r="L7" s="5"/>
      <c r="M7" s="4"/>
      <c r="N7" s="4"/>
      <c r="O7" s="4"/>
      <c r="P7" s="69" t="str">
        <f>IF([1]計算!U6=0," ",[1]計算!U6)</f>
        <v xml:space="preserve"> </v>
      </c>
      <c r="Q7" s="7" t="s">
        <v>20</v>
      </c>
      <c r="S7" s="129" t="s">
        <v>21</v>
      </c>
    </row>
    <row r="8" spans="1:19" ht="17.25" hidden="1" customHeight="1" x14ac:dyDescent="0.4">
      <c r="A8" s="116"/>
      <c r="B8" s="119"/>
      <c r="C8" s="122"/>
      <c r="D8" s="125"/>
      <c r="E8" s="131" t="str">
        <f>IF(ISERROR(VLOOKUP(4,[1]作成!$H$3:$K$57,3,FALSE))," ",VLOOKUP(4,[1]作成!$H$3:$K$57,3,FALSE))</f>
        <v xml:space="preserve"> </v>
      </c>
      <c r="F8" s="132"/>
      <c r="G8" s="8"/>
      <c r="H8" s="9"/>
      <c r="I8" s="10"/>
      <c r="J8" s="8"/>
      <c r="K8" s="9"/>
      <c r="L8" s="10"/>
      <c r="M8" s="9"/>
      <c r="N8" s="9"/>
      <c r="O8" s="9"/>
      <c r="P8" s="69" t="str">
        <f>IF([1]計算!X6=0," ",[1]計算!X6)</f>
        <v xml:space="preserve"> </v>
      </c>
      <c r="Q8" s="11" t="s">
        <v>22</v>
      </c>
      <c r="S8" s="129"/>
    </row>
    <row r="9" spans="1:19" ht="17.25" hidden="1" customHeight="1" x14ac:dyDescent="0.4">
      <c r="A9" s="116"/>
      <c r="B9" s="119"/>
      <c r="C9" s="122"/>
      <c r="D9" s="125"/>
      <c r="E9" s="131" t="str">
        <f>IF(ISERROR(VLOOKUP(5,[1]作成!$H$3:$K$57,3,FALSE))," ",VLOOKUP(5,[1]作成!$H$3:$K$57,3,FALSE))</f>
        <v xml:space="preserve"> </v>
      </c>
      <c r="F9" s="132"/>
      <c r="G9" s="8"/>
      <c r="H9" s="9"/>
      <c r="I9" s="10"/>
      <c r="J9" s="8"/>
      <c r="K9" s="9"/>
      <c r="L9" s="12"/>
      <c r="M9" s="9"/>
      <c r="N9" s="9"/>
      <c r="O9" s="13"/>
      <c r="P9" s="69" t="str">
        <f>IF([1]計算!Z6=0," ",[1]計算!Z6)</f>
        <v xml:space="preserve"> </v>
      </c>
      <c r="Q9" s="11" t="s">
        <v>22</v>
      </c>
      <c r="S9" s="129"/>
    </row>
    <row r="10" spans="1:19" ht="17.25" hidden="1" customHeight="1" x14ac:dyDescent="0.4">
      <c r="A10" s="117"/>
      <c r="B10" s="120"/>
      <c r="C10" s="123"/>
      <c r="D10" s="126"/>
      <c r="E10" s="14" t="str">
        <f>IF(ISERROR(VLOOKUP(6,[1]作成!$H$3:$K$57,3,FALSE))," ",VLOOKUP(6,[1]作成!$H$3:$K$57,3,FALSE))</f>
        <v xml:space="preserve"> </v>
      </c>
      <c r="F10" s="14" t="str">
        <f>IF(ISERROR(VLOOKUP(7,[1]作成!$H$3:$K$57,3,FALSE))," ",VLOOKUP(7,[1]作成!$H$3:$K$57,3,FALSE))</f>
        <v xml:space="preserve"> </v>
      </c>
      <c r="G10" s="8"/>
      <c r="H10" s="9"/>
      <c r="I10" s="12"/>
      <c r="J10" s="8"/>
      <c r="K10" s="9"/>
      <c r="L10" s="12"/>
      <c r="M10" s="9"/>
      <c r="N10" s="9"/>
      <c r="O10" s="13"/>
      <c r="P10" s="133" t="str">
        <f>IF([1]人数!I12=0," ",[1]人数!I12)</f>
        <v xml:space="preserve"> </v>
      </c>
      <c r="Q10" s="134"/>
      <c r="S10" s="129"/>
    </row>
    <row r="11" spans="1:19" ht="17.25" hidden="1" customHeight="1" x14ac:dyDescent="0.4">
      <c r="A11" s="115">
        <f>IF([1]人数!$F13=0," ",[1]人数!$F13)</f>
        <v>6</v>
      </c>
      <c r="B11" s="149" t="s">
        <v>23</v>
      </c>
      <c r="C11" s="121" t="str">
        <f>IF(ISERROR(VLOOKUP(1,[1]作成!$H$58:$K$112,3,FALSE))," ",VLOOKUP(1,[1]作成!$H$58:$K$112,3,FALSE))</f>
        <v xml:space="preserve"> </v>
      </c>
      <c r="D11" s="124" t="str">
        <f>IF(ISERROR(VLOOKUP(2,[1]作成!$H$58:$K$112,4,FALSE))," ",VLOOKUP(2,[1]作成!$H$58:$K$112,4,FALSE))</f>
        <v xml:space="preserve"> </v>
      </c>
      <c r="E11" s="127" t="str">
        <f>IF(ISERROR(VLOOKUP(3,[1]作成!$H$58:$K$112,3,FALSE))," ",VLOOKUP(3,[1]作成!$H$58:$K$112,3,FALSE))</f>
        <v xml:space="preserve"> </v>
      </c>
      <c r="F11" s="128"/>
      <c r="G11" s="3"/>
      <c r="H11" s="4"/>
      <c r="I11" s="4"/>
      <c r="J11" s="3"/>
      <c r="K11" s="4"/>
      <c r="L11" s="5"/>
      <c r="M11" s="4"/>
      <c r="N11" s="4"/>
      <c r="O11" s="5"/>
      <c r="P11" s="69" t="str">
        <f>IF([1]計算!U7=0," ",[1]計算!U7)</f>
        <v xml:space="preserve"> </v>
      </c>
      <c r="Q11" s="7" t="s">
        <v>20</v>
      </c>
      <c r="S11" s="129"/>
    </row>
    <row r="12" spans="1:19" ht="17.25" hidden="1" customHeight="1" x14ac:dyDescent="0.4">
      <c r="A12" s="116"/>
      <c r="B12" s="149"/>
      <c r="C12" s="122"/>
      <c r="D12" s="125"/>
      <c r="E12" s="131" t="str">
        <f>IF(ISERROR(VLOOKUP(4,[1]作成!$H$58:$K$112,3,FALSE))," ",VLOOKUP(4,[1]作成!$H$58:$K$112,3,FALSE))</f>
        <v xml:space="preserve"> </v>
      </c>
      <c r="F12" s="132"/>
      <c r="G12" s="8"/>
      <c r="H12" s="9"/>
      <c r="I12" s="13"/>
      <c r="J12" s="8"/>
      <c r="K12" s="9"/>
      <c r="L12" s="10"/>
      <c r="M12" s="9"/>
      <c r="N12" s="9"/>
      <c r="O12" s="10"/>
      <c r="P12" s="69" t="str">
        <f>IF([1]計算!X7=0," ",[1]計算!X7)</f>
        <v xml:space="preserve"> </v>
      </c>
      <c r="Q12" s="11" t="s">
        <v>22</v>
      </c>
      <c r="S12" s="129"/>
    </row>
    <row r="13" spans="1:19" ht="17.25" hidden="1" customHeight="1" x14ac:dyDescent="0.4">
      <c r="A13" s="116"/>
      <c r="B13" s="149"/>
      <c r="C13" s="122"/>
      <c r="D13" s="125"/>
      <c r="E13" s="131" t="str">
        <f>IF(ISERROR(VLOOKUP(5,[1]作成!$H$58:$K$112,3,FALSE))," ",VLOOKUP(5,[1]作成!$H$58:$K$112,3,FALSE))</f>
        <v xml:space="preserve"> </v>
      </c>
      <c r="F13" s="132"/>
      <c r="G13" s="8"/>
      <c r="H13" s="9"/>
      <c r="I13" s="13"/>
      <c r="J13" s="8"/>
      <c r="K13" s="9"/>
      <c r="L13" s="10"/>
      <c r="M13" s="9"/>
      <c r="N13" s="9"/>
      <c r="O13" s="12"/>
      <c r="P13" s="69" t="str">
        <f>IF([1]計算!Z7=0," ",[1]計算!Z7)</f>
        <v xml:space="preserve"> </v>
      </c>
      <c r="Q13" s="11" t="s">
        <v>22</v>
      </c>
      <c r="S13" s="129"/>
    </row>
    <row r="14" spans="1:19" ht="17.25" hidden="1" customHeight="1" x14ac:dyDescent="0.4">
      <c r="A14" s="117"/>
      <c r="B14" s="149"/>
      <c r="C14" s="123"/>
      <c r="D14" s="126"/>
      <c r="E14" s="15" t="str">
        <f>IF(ISERROR(VLOOKUP(6,[1]作成!$H$58:$K$112,3,FALSE))," ",VLOOKUP(6,[1]作成!$H$58:$K$112,3,FALSE))</f>
        <v xml:space="preserve"> </v>
      </c>
      <c r="F14" s="16" t="str">
        <f>IF(ISERROR(VLOOKUP(7,[1]作成!$H$58:$K$112,3,FALSE))," ",VLOOKUP(7,[1]作成!$H$58:$K$112,3,FALSE))</f>
        <v xml:space="preserve"> </v>
      </c>
      <c r="G14" s="17"/>
      <c r="H14" s="18"/>
      <c r="I14" s="19"/>
      <c r="J14" s="17"/>
      <c r="K14" s="18"/>
      <c r="L14" s="20"/>
      <c r="M14" s="18"/>
      <c r="N14" s="18"/>
      <c r="O14" s="21"/>
      <c r="P14" s="133" t="str">
        <f>IF([1]人数!I13=0," ",[1]人数!I13)</f>
        <v xml:space="preserve"> </v>
      </c>
      <c r="Q14" s="134"/>
      <c r="S14" s="129"/>
    </row>
    <row r="15" spans="1:19" ht="15" customHeight="1" x14ac:dyDescent="0.4">
      <c r="A15" s="135">
        <f>IF([1]人数!$F14=0," ",[1]人数!$F14)</f>
        <v>7</v>
      </c>
      <c r="B15" s="138" t="s">
        <v>24</v>
      </c>
      <c r="C15" s="139"/>
      <c r="D15" s="142"/>
      <c r="E15" s="145"/>
      <c r="F15" s="145"/>
      <c r="G15" s="41"/>
      <c r="H15" s="41"/>
      <c r="I15" s="42"/>
      <c r="J15" s="41"/>
      <c r="K15" s="41"/>
      <c r="L15" s="41"/>
      <c r="M15" s="41"/>
      <c r="N15" s="41"/>
      <c r="O15" s="42"/>
      <c r="P15" s="43"/>
      <c r="Q15" s="44"/>
      <c r="R15" s="37" t="s">
        <v>2</v>
      </c>
      <c r="S15" s="130"/>
    </row>
    <row r="16" spans="1:19" ht="15" customHeight="1" x14ac:dyDescent="0.4">
      <c r="A16" s="136"/>
      <c r="B16" s="138"/>
      <c r="C16" s="140"/>
      <c r="D16" s="143"/>
      <c r="E16" s="146"/>
      <c r="F16" s="146"/>
      <c r="G16" s="45"/>
      <c r="H16" s="45"/>
      <c r="I16" s="46"/>
      <c r="J16" s="45"/>
      <c r="K16" s="45"/>
      <c r="L16" s="45"/>
      <c r="M16" s="45"/>
      <c r="N16" s="45"/>
      <c r="O16" s="46"/>
      <c r="P16" s="47"/>
      <c r="Q16" s="48"/>
      <c r="R16" s="37" t="s">
        <v>2</v>
      </c>
      <c r="S16" s="130"/>
    </row>
    <row r="17" spans="1:19" ht="15" customHeight="1" x14ac:dyDescent="0.4">
      <c r="A17" s="136"/>
      <c r="B17" s="138"/>
      <c r="C17" s="140"/>
      <c r="D17" s="143"/>
      <c r="E17" s="146"/>
      <c r="F17" s="146"/>
      <c r="G17" s="45"/>
      <c r="H17" s="45"/>
      <c r="I17" s="46"/>
      <c r="J17" s="45"/>
      <c r="K17" s="45"/>
      <c r="L17" s="46"/>
      <c r="M17" s="45"/>
      <c r="N17" s="45"/>
      <c r="O17" s="46"/>
      <c r="P17" s="47"/>
      <c r="Q17" s="48"/>
      <c r="R17" s="37" t="s">
        <v>2</v>
      </c>
      <c r="S17" s="130"/>
    </row>
    <row r="18" spans="1:19" ht="15" customHeight="1" x14ac:dyDescent="0.4">
      <c r="A18" s="137"/>
      <c r="B18" s="138"/>
      <c r="C18" s="141"/>
      <c r="D18" s="144"/>
      <c r="E18" s="49"/>
      <c r="F18" s="49"/>
      <c r="G18" s="50"/>
      <c r="H18" s="50"/>
      <c r="I18" s="51"/>
      <c r="J18" s="50"/>
      <c r="K18" s="50"/>
      <c r="L18" s="51"/>
      <c r="M18" s="50"/>
      <c r="N18" s="50"/>
      <c r="O18" s="51"/>
      <c r="P18" s="147"/>
      <c r="Q18" s="148"/>
      <c r="R18" s="37" t="s">
        <v>2</v>
      </c>
      <c r="S18" s="130"/>
    </row>
    <row r="19" spans="1:19" ht="21" customHeight="1" x14ac:dyDescent="0.4">
      <c r="A19" s="135">
        <f>IF([1]人数!$F15=0," ",[1]人数!$F15)</f>
        <v>8</v>
      </c>
      <c r="B19" s="138" t="s">
        <v>25</v>
      </c>
      <c r="C19" s="152" t="s">
        <v>187</v>
      </c>
      <c r="D19" s="155" t="str">
        <f>IF(ISERROR(VLOOKUP(2,[1]作成!$H$168:$K$222,4,FALSE))," ",VLOOKUP(2,[1]作成!$H$168:$K$222,4,FALSE))</f>
        <v>牛乳</v>
      </c>
      <c r="E19" s="158" t="s">
        <v>137</v>
      </c>
      <c r="F19" s="159"/>
      <c r="G19" s="52" t="s">
        <v>26</v>
      </c>
      <c r="H19" s="45" t="s">
        <v>27</v>
      </c>
      <c r="I19" s="53"/>
      <c r="J19" s="52" t="s">
        <v>28</v>
      </c>
      <c r="K19" s="45" t="s">
        <v>29</v>
      </c>
      <c r="L19" s="54" t="s">
        <v>30</v>
      </c>
      <c r="M19" s="45" t="s">
        <v>31</v>
      </c>
      <c r="N19" s="45" t="s">
        <v>32</v>
      </c>
      <c r="O19" s="55"/>
      <c r="P19" s="70">
        <f>IF([1]計算!U9=0," ",[1]計算!U9)</f>
        <v>686.1008999999998</v>
      </c>
      <c r="Q19" s="57" t="s">
        <v>20</v>
      </c>
      <c r="R19" s="37" t="s">
        <v>2</v>
      </c>
      <c r="S19" s="29"/>
    </row>
    <row r="20" spans="1:19" ht="21" customHeight="1" x14ac:dyDescent="0.4">
      <c r="A20" s="136"/>
      <c r="B20" s="138"/>
      <c r="C20" s="153"/>
      <c r="D20" s="156"/>
      <c r="E20" s="160" t="s">
        <v>138</v>
      </c>
      <c r="F20" s="161"/>
      <c r="G20" s="52" t="s">
        <v>33</v>
      </c>
      <c r="H20" s="45" t="s">
        <v>34</v>
      </c>
      <c r="I20" s="53"/>
      <c r="J20" s="52" t="s">
        <v>35</v>
      </c>
      <c r="K20" s="45" t="s">
        <v>36</v>
      </c>
      <c r="L20" s="53" t="s">
        <v>37</v>
      </c>
      <c r="M20" s="45" t="s">
        <v>38</v>
      </c>
      <c r="N20" s="45" t="s">
        <v>39</v>
      </c>
      <c r="O20" s="55"/>
      <c r="P20" s="70">
        <f>IF([1]計算!X9=0," ",[1]計算!X9)</f>
        <v>26.480900000000005</v>
      </c>
      <c r="Q20" s="58" t="s">
        <v>22</v>
      </c>
      <c r="R20" s="37" t="s">
        <v>2</v>
      </c>
      <c r="S20" s="29"/>
    </row>
    <row r="21" spans="1:19" ht="21" customHeight="1" x14ac:dyDescent="0.4">
      <c r="A21" s="136"/>
      <c r="B21" s="138"/>
      <c r="C21" s="153"/>
      <c r="D21" s="156"/>
      <c r="E21" s="160" t="s">
        <v>139</v>
      </c>
      <c r="F21" s="161"/>
      <c r="G21" s="52" t="s">
        <v>40</v>
      </c>
      <c r="H21" s="45" t="s">
        <v>41</v>
      </c>
      <c r="I21" s="53"/>
      <c r="J21" s="52" t="s">
        <v>42</v>
      </c>
      <c r="K21" s="45" t="s">
        <v>43</v>
      </c>
      <c r="L21" s="53"/>
      <c r="M21" s="45" t="s">
        <v>44</v>
      </c>
      <c r="N21" s="45"/>
      <c r="O21" s="55"/>
      <c r="P21" s="70">
        <f>IF([1]計算!Z9=0," ",[1]計算!Z9)</f>
        <v>16.5624</v>
      </c>
      <c r="Q21" s="58" t="s">
        <v>22</v>
      </c>
      <c r="R21" s="37" t="s">
        <v>2</v>
      </c>
      <c r="S21" s="29"/>
    </row>
    <row r="22" spans="1:19" ht="21" customHeight="1" x14ac:dyDescent="0.4">
      <c r="A22" s="137"/>
      <c r="B22" s="138"/>
      <c r="C22" s="154"/>
      <c r="D22" s="157"/>
      <c r="E22" s="59" t="s">
        <v>140</v>
      </c>
      <c r="F22" s="60" t="s">
        <v>141</v>
      </c>
      <c r="G22" s="52" t="s">
        <v>45</v>
      </c>
      <c r="H22" s="45"/>
      <c r="I22" s="53"/>
      <c r="J22" s="52" t="s">
        <v>46</v>
      </c>
      <c r="K22" s="45" t="s">
        <v>47</v>
      </c>
      <c r="L22" s="53"/>
      <c r="M22" s="45" t="s">
        <v>48</v>
      </c>
      <c r="N22" s="46"/>
      <c r="O22" s="55"/>
      <c r="P22" s="150" t="s">
        <v>195</v>
      </c>
      <c r="Q22" s="151"/>
      <c r="R22" s="37" t="s">
        <v>2</v>
      </c>
      <c r="S22" s="29"/>
    </row>
    <row r="23" spans="1:19" ht="21" customHeight="1" x14ac:dyDescent="0.4">
      <c r="A23" s="135">
        <f>IF([1]人数!$F16=0," ",[1]人数!$F16)</f>
        <v>9</v>
      </c>
      <c r="B23" s="138" t="s">
        <v>49</v>
      </c>
      <c r="C23" s="152" t="s">
        <v>188</v>
      </c>
      <c r="D23" s="155" t="str">
        <f>IF(ISERROR(VLOOKUP(2,[1]作成!$H$223:$K$277,4,FALSE))," ",VLOOKUP(2,[1]作成!$H$223:$K$277,4,FALSE))</f>
        <v>牛乳</v>
      </c>
      <c r="E23" s="158" t="s">
        <v>142</v>
      </c>
      <c r="F23" s="159"/>
      <c r="G23" s="61" t="s">
        <v>26</v>
      </c>
      <c r="H23" s="41" t="s">
        <v>50</v>
      </c>
      <c r="I23" s="62"/>
      <c r="J23" s="61" t="s">
        <v>36</v>
      </c>
      <c r="K23" s="41" t="s">
        <v>30</v>
      </c>
      <c r="L23" s="63"/>
      <c r="M23" s="41" t="s">
        <v>51</v>
      </c>
      <c r="N23" s="41" t="s">
        <v>52</v>
      </c>
      <c r="O23" s="63"/>
      <c r="P23" s="70">
        <f>IF([1]計算!U10=0," ",[1]計算!U10)</f>
        <v>662.57377999999983</v>
      </c>
      <c r="Q23" s="57" t="s">
        <v>20</v>
      </c>
      <c r="R23" s="37" t="s">
        <v>2</v>
      </c>
      <c r="S23" s="29"/>
    </row>
    <row r="24" spans="1:19" ht="21" customHeight="1" x14ac:dyDescent="0.4">
      <c r="A24" s="136"/>
      <c r="B24" s="138"/>
      <c r="C24" s="153"/>
      <c r="D24" s="156"/>
      <c r="E24" s="160" t="s">
        <v>143</v>
      </c>
      <c r="F24" s="161"/>
      <c r="G24" s="52" t="s">
        <v>27</v>
      </c>
      <c r="H24" s="45" t="s">
        <v>33</v>
      </c>
      <c r="I24" s="53"/>
      <c r="J24" s="52" t="s">
        <v>28</v>
      </c>
      <c r="K24" s="45" t="s">
        <v>37</v>
      </c>
      <c r="L24" s="54"/>
      <c r="M24" s="45" t="s">
        <v>53</v>
      </c>
      <c r="N24" s="45" t="s">
        <v>54</v>
      </c>
      <c r="O24" s="54"/>
      <c r="P24" s="70">
        <f>IF([1]計算!X10=0," ",[1]計算!X10)</f>
        <v>27.165483999999999</v>
      </c>
      <c r="Q24" s="58" t="s">
        <v>22</v>
      </c>
      <c r="R24" s="37" t="s">
        <v>2</v>
      </c>
      <c r="S24" s="29"/>
    </row>
    <row r="25" spans="1:19" ht="21" customHeight="1" x14ac:dyDescent="0.4">
      <c r="A25" s="136"/>
      <c r="B25" s="138"/>
      <c r="C25" s="153"/>
      <c r="D25" s="156"/>
      <c r="E25" s="160" t="s">
        <v>144</v>
      </c>
      <c r="F25" s="161"/>
      <c r="G25" s="52" t="s">
        <v>55</v>
      </c>
      <c r="H25" s="45" t="s">
        <v>56</v>
      </c>
      <c r="I25" s="53"/>
      <c r="J25" s="52" t="s">
        <v>57</v>
      </c>
      <c r="K25" s="45"/>
      <c r="L25" s="54"/>
      <c r="M25" s="45" t="s">
        <v>38</v>
      </c>
      <c r="N25" s="45"/>
      <c r="O25" s="53"/>
      <c r="P25" s="70">
        <f>IF([1]計算!Z10=0," ",[1]計算!Z10)</f>
        <v>19.602005999999996</v>
      </c>
      <c r="Q25" s="58" t="s">
        <v>22</v>
      </c>
      <c r="R25" s="37" t="s">
        <v>2</v>
      </c>
      <c r="S25" s="29"/>
    </row>
    <row r="26" spans="1:19" ht="21" customHeight="1" x14ac:dyDescent="0.4">
      <c r="A26" s="137"/>
      <c r="B26" s="138"/>
      <c r="C26" s="154"/>
      <c r="D26" s="157"/>
      <c r="E26" s="59" t="s">
        <v>141</v>
      </c>
      <c r="F26" s="60" t="s">
        <v>141</v>
      </c>
      <c r="G26" s="64" t="s">
        <v>45</v>
      </c>
      <c r="H26" s="50" t="s">
        <v>58</v>
      </c>
      <c r="I26" s="65"/>
      <c r="J26" s="64" t="s">
        <v>59</v>
      </c>
      <c r="K26" s="50"/>
      <c r="L26" s="66"/>
      <c r="M26" s="50" t="s">
        <v>60</v>
      </c>
      <c r="N26" s="50"/>
      <c r="O26" s="65"/>
      <c r="P26" s="150" t="str">
        <f>IF([1]人数!I16=0," ",[1]人数!I16)</f>
        <v xml:space="preserve"> </v>
      </c>
      <c r="Q26" s="151"/>
      <c r="R26" s="37" t="s">
        <v>2</v>
      </c>
      <c r="S26" s="29"/>
    </row>
    <row r="27" spans="1:19" ht="21" customHeight="1" x14ac:dyDescent="0.4">
      <c r="A27" s="135">
        <f>IF([1]人数!$F17=0," ",[1]人数!$F17)</f>
        <v>12</v>
      </c>
      <c r="B27" s="162" t="s">
        <v>19</v>
      </c>
      <c r="C27" s="152" t="s">
        <v>189</v>
      </c>
      <c r="D27" s="155" t="str">
        <f>IF(ISERROR(VLOOKUP(2,[1]作成!$H$278:$K$332,4,FALSE))," ",VLOOKUP(2,[1]作成!$H$278:$K$332,4,FALSE))</f>
        <v>牛乳</v>
      </c>
      <c r="E27" s="158" t="s">
        <v>145</v>
      </c>
      <c r="F27" s="159"/>
      <c r="G27" s="52" t="s">
        <v>26</v>
      </c>
      <c r="H27" s="45"/>
      <c r="I27" s="54"/>
      <c r="J27" s="52" t="s">
        <v>61</v>
      </c>
      <c r="K27" s="45" t="s">
        <v>28</v>
      </c>
      <c r="L27" s="54"/>
      <c r="M27" s="45" t="s">
        <v>62</v>
      </c>
      <c r="N27" s="45" t="s">
        <v>63</v>
      </c>
      <c r="O27" s="45"/>
      <c r="P27" s="70">
        <f>IF([1]計算!U11=0," ",[1]計算!U11)</f>
        <v>683.02570000000003</v>
      </c>
      <c r="Q27" s="57" t="s">
        <v>20</v>
      </c>
      <c r="R27" s="37" t="s">
        <v>2</v>
      </c>
      <c r="S27" s="29"/>
    </row>
    <row r="28" spans="1:19" ht="21" customHeight="1" x14ac:dyDescent="0.4">
      <c r="A28" s="136"/>
      <c r="B28" s="163"/>
      <c r="C28" s="153"/>
      <c r="D28" s="156"/>
      <c r="E28" s="160" t="s">
        <v>146</v>
      </c>
      <c r="F28" s="161"/>
      <c r="G28" s="52" t="s">
        <v>64</v>
      </c>
      <c r="H28" s="45"/>
      <c r="I28" s="54"/>
      <c r="J28" s="52" t="s">
        <v>43</v>
      </c>
      <c r="K28" s="45" t="s">
        <v>65</v>
      </c>
      <c r="L28" s="53"/>
      <c r="M28" s="45" t="s">
        <v>32</v>
      </c>
      <c r="N28" s="45" t="s">
        <v>66</v>
      </c>
      <c r="O28" s="46"/>
      <c r="P28" s="70">
        <f>IF([1]計算!X11=0," ",[1]計算!X11)</f>
        <v>26.146409999999999</v>
      </c>
      <c r="Q28" s="58" t="s">
        <v>22</v>
      </c>
      <c r="R28" s="37" t="s">
        <v>2</v>
      </c>
      <c r="S28" s="29"/>
    </row>
    <row r="29" spans="1:19" ht="21" customHeight="1" x14ac:dyDescent="0.4">
      <c r="A29" s="136"/>
      <c r="B29" s="163"/>
      <c r="C29" s="153"/>
      <c r="D29" s="156"/>
      <c r="E29" s="160" t="s">
        <v>147</v>
      </c>
      <c r="F29" s="161"/>
      <c r="G29" s="52" t="s">
        <v>67</v>
      </c>
      <c r="H29" s="45"/>
      <c r="I29" s="54"/>
      <c r="J29" s="52" t="s">
        <v>36</v>
      </c>
      <c r="K29" s="45" t="s">
        <v>68</v>
      </c>
      <c r="L29" s="53"/>
      <c r="M29" s="45" t="s">
        <v>38</v>
      </c>
      <c r="N29" s="45" t="s">
        <v>69</v>
      </c>
      <c r="O29" s="46"/>
      <c r="P29" s="70">
        <f>IF([1]計算!Z11=0," ",[1]計算!Z11)</f>
        <v>33.608189999999986</v>
      </c>
      <c r="Q29" s="58" t="s">
        <v>22</v>
      </c>
      <c r="R29" s="37" t="s">
        <v>2</v>
      </c>
      <c r="S29" s="29"/>
    </row>
    <row r="30" spans="1:19" ht="21" customHeight="1" x14ac:dyDescent="0.4">
      <c r="A30" s="137"/>
      <c r="B30" s="164"/>
      <c r="C30" s="154"/>
      <c r="D30" s="157"/>
      <c r="E30" s="49" t="s">
        <v>141</v>
      </c>
      <c r="F30" s="49" t="s">
        <v>141</v>
      </c>
      <c r="G30" s="52" t="s">
        <v>27</v>
      </c>
      <c r="H30" s="45"/>
      <c r="I30" s="54"/>
      <c r="J30" s="52" t="s">
        <v>70</v>
      </c>
      <c r="K30" s="45"/>
      <c r="L30" s="53"/>
      <c r="M30" s="45" t="s">
        <v>60</v>
      </c>
      <c r="N30" s="45"/>
      <c r="O30" s="46"/>
      <c r="P30" s="150" t="str">
        <f>IF([1]人数!I17=0," ",[1]人数!I17)</f>
        <v xml:space="preserve"> </v>
      </c>
      <c r="Q30" s="151"/>
      <c r="R30" s="37" t="s">
        <v>2</v>
      </c>
      <c r="S30" s="29"/>
    </row>
    <row r="31" spans="1:19" ht="21" customHeight="1" x14ac:dyDescent="0.4">
      <c r="A31" s="135">
        <f>IF([1]人数!$F18=0," ",[1]人数!$F18)</f>
        <v>13</v>
      </c>
      <c r="B31" s="138" t="s">
        <v>23</v>
      </c>
      <c r="C31" s="152" t="s">
        <v>188</v>
      </c>
      <c r="D31" s="155" t="str">
        <f>IF(ISERROR(VLOOKUP(2,[1]作成!$H$333:$K$387,4,FALSE))," ",VLOOKUP(2,[1]作成!$H$333:$K$387,4,FALSE))</f>
        <v>牛乳</v>
      </c>
      <c r="E31" s="158" t="s">
        <v>148</v>
      </c>
      <c r="F31" s="159"/>
      <c r="G31" s="61" t="s">
        <v>26</v>
      </c>
      <c r="H31" s="41" t="s">
        <v>71</v>
      </c>
      <c r="I31" s="63" t="s">
        <v>72</v>
      </c>
      <c r="J31" s="61" t="s">
        <v>36</v>
      </c>
      <c r="K31" s="41" t="s">
        <v>57</v>
      </c>
      <c r="L31" s="63" t="s">
        <v>73</v>
      </c>
      <c r="M31" s="41" t="s">
        <v>51</v>
      </c>
      <c r="N31" s="41" t="s">
        <v>38</v>
      </c>
      <c r="O31" s="63"/>
      <c r="P31" s="70">
        <f>IF([1]計算!U12=0," ",[1]計算!U12)</f>
        <v>664.01089999999965</v>
      </c>
      <c r="Q31" s="57" t="s">
        <v>20</v>
      </c>
      <c r="R31" s="37" t="s">
        <v>2</v>
      </c>
      <c r="S31" s="29"/>
    </row>
    <row r="32" spans="1:19" ht="21" customHeight="1" x14ac:dyDescent="0.4">
      <c r="A32" s="136"/>
      <c r="B32" s="138"/>
      <c r="C32" s="153"/>
      <c r="D32" s="156"/>
      <c r="E32" s="160" t="s">
        <v>149</v>
      </c>
      <c r="F32" s="161"/>
      <c r="G32" s="52" t="s">
        <v>74</v>
      </c>
      <c r="H32" s="45" t="s">
        <v>75</v>
      </c>
      <c r="I32" s="53"/>
      <c r="J32" s="52" t="s">
        <v>68</v>
      </c>
      <c r="K32" s="45" t="s">
        <v>61</v>
      </c>
      <c r="L32" s="54"/>
      <c r="M32" s="45" t="s">
        <v>44</v>
      </c>
      <c r="N32" s="45" t="s">
        <v>76</v>
      </c>
      <c r="O32" s="54"/>
      <c r="P32" s="70">
        <f>IF([1]計算!X12=0," ",[1]計算!X12)</f>
        <v>30.926629999999999</v>
      </c>
      <c r="Q32" s="58" t="s">
        <v>22</v>
      </c>
      <c r="R32" s="37" t="s">
        <v>2</v>
      </c>
      <c r="S32" s="29"/>
    </row>
    <row r="33" spans="1:19" ht="21" customHeight="1" x14ac:dyDescent="0.4">
      <c r="A33" s="136"/>
      <c r="B33" s="138"/>
      <c r="C33" s="153"/>
      <c r="D33" s="156"/>
      <c r="E33" s="160" t="s">
        <v>150</v>
      </c>
      <c r="F33" s="161"/>
      <c r="G33" s="52" t="s">
        <v>56</v>
      </c>
      <c r="H33" s="45" t="s">
        <v>27</v>
      </c>
      <c r="I33" s="53"/>
      <c r="J33" s="52" t="s">
        <v>70</v>
      </c>
      <c r="K33" s="45" t="s">
        <v>43</v>
      </c>
      <c r="L33" s="54"/>
      <c r="M33" s="45" t="s">
        <v>52</v>
      </c>
      <c r="N33" s="45"/>
      <c r="O33" s="54"/>
      <c r="P33" s="70">
        <f>IF([1]計算!Z12=0," ",[1]計算!Z12)</f>
        <v>17.633990000000004</v>
      </c>
      <c r="Q33" s="58" t="s">
        <v>22</v>
      </c>
      <c r="R33" s="37" t="s">
        <v>2</v>
      </c>
      <c r="S33" s="29"/>
    </row>
    <row r="34" spans="1:19" ht="21" customHeight="1" x14ac:dyDescent="0.4">
      <c r="A34" s="137"/>
      <c r="B34" s="138"/>
      <c r="C34" s="154"/>
      <c r="D34" s="157"/>
      <c r="E34" s="59" t="s">
        <v>72</v>
      </c>
      <c r="F34" s="60" t="s">
        <v>141</v>
      </c>
      <c r="G34" s="64" t="s">
        <v>77</v>
      </c>
      <c r="H34" s="50" t="s">
        <v>58</v>
      </c>
      <c r="I34" s="65"/>
      <c r="J34" s="64" t="s">
        <v>28</v>
      </c>
      <c r="K34" s="50" t="s">
        <v>78</v>
      </c>
      <c r="L34" s="65"/>
      <c r="M34" s="50" t="s">
        <v>53</v>
      </c>
      <c r="N34" s="50"/>
      <c r="O34" s="65"/>
      <c r="P34" s="150" t="str">
        <f>IF([1]人数!I18=0," ",[1]人数!I18)</f>
        <v xml:space="preserve"> </v>
      </c>
      <c r="Q34" s="151"/>
      <c r="R34" s="37" t="s">
        <v>2</v>
      </c>
      <c r="S34" s="29"/>
    </row>
    <row r="35" spans="1:19" ht="21" customHeight="1" x14ac:dyDescent="0.4">
      <c r="A35" s="135">
        <f>IF([1]人数!$F19=0," ",[1]人数!$F19)</f>
        <v>14</v>
      </c>
      <c r="B35" s="138" t="s">
        <v>24</v>
      </c>
      <c r="C35" s="152" t="s">
        <v>188</v>
      </c>
      <c r="D35" s="155" t="str">
        <f>IF(ISERROR(VLOOKUP(2,[1]作成!$H$388:$K$442,4,FALSE))," ",VLOOKUP(2,[1]作成!$H$388:$K$442,4,FALSE))</f>
        <v>牛乳</v>
      </c>
      <c r="E35" s="158" t="s">
        <v>151</v>
      </c>
      <c r="F35" s="159"/>
      <c r="G35" s="52" t="s">
        <v>26</v>
      </c>
      <c r="H35" s="45" t="s">
        <v>58</v>
      </c>
      <c r="I35" s="54"/>
      <c r="J35" s="52" t="s">
        <v>202</v>
      </c>
      <c r="K35" s="45" t="s">
        <v>79</v>
      </c>
      <c r="L35" s="54" t="s">
        <v>136</v>
      </c>
      <c r="M35" s="45" t="s">
        <v>51</v>
      </c>
      <c r="N35" s="45" t="s">
        <v>83</v>
      </c>
      <c r="O35" s="54"/>
      <c r="P35" s="70">
        <f>IF([1]計算!U13=0," ",[1]計算!U13)</f>
        <v>654.54720000000009</v>
      </c>
      <c r="Q35" s="57" t="s">
        <v>20</v>
      </c>
      <c r="R35" s="37" t="s">
        <v>2</v>
      </c>
      <c r="S35" s="29"/>
    </row>
    <row r="36" spans="1:19" ht="21" customHeight="1" x14ac:dyDescent="0.4">
      <c r="A36" s="136"/>
      <c r="B36" s="138"/>
      <c r="C36" s="153"/>
      <c r="D36" s="156"/>
      <c r="E36" s="160" t="s">
        <v>152</v>
      </c>
      <c r="F36" s="161"/>
      <c r="G36" s="52" t="s">
        <v>27</v>
      </c>
      <c r="H36" s="45" t="s">
        <v>56</v>
      </c>
      <c r="I36" s="54"/>
      <c r="J36" s="52" t="s">
        <v>80</v>
      </c>
      <c r="K36" s="45" t="s">
        <v>36</v>
      </c>
      <c r="L36" s="54"/>
      <c r="M36" s="45" t="s">
        <v>44</v>
      </c>
      <c r="N36" s="45"/>
      <c r="O36" s="54"/>
      <c r="P36" s="70">
        <f>IF([1]計算!X13=0," ",[1]計算!X13)</f>
        <v>29.553679999999993</v>
      </c>
      <c r="Q36" s="58" t="s">
        <v>22</v>
      </c>
      <c r="R36" s="37" t="s">
        <v>2</v>
      </c>
      <c r="S36" s="29"/>
    </row>
    <row r="37" spans="1:19" ht="21" customHeight="1" x14ac:dyDescent="0.4">
      <c r="A37" s="136"/>
      <c r="B37" s="138"/>
      <c r="C37" s="153"/>
      <c r="D37" s="156"/>
      <c r="E37" s="160" t="s">
        <v>153</v>
      </c>
      <c r="F37" s="161"/>
      <c r="G37" s="52" t="s">
        <v>81</v>
      </c>
      <c r="H37" s="45"/>
      <c r="I37" s="53"/>
      <c r="J37" s="52" t="s">
        <v>70</v>
      </c>
      <c r="K37" s="45" t="s">
        <v>28</v>
      </c>
      <c r="L37" s="54"/>
      <c r="M37" s="45" t="s">
        <v>97</v>
      </c>
      <c r="N37" s="46"/>
      <c r="O37" s="54"/>
      <c r="P37" s="70">
        <f>IF([1]計算!Z13=0," ",[1]計算!Z13)</f>
        <v>22.015919999999998</v>
      </c>
      <c r="Q37" s="58" t="s">
        <v>22</v>
      </c>
      <c r="R37" s="37" t="s">
        <v>2</v>
      </c>
      <c r="S37" s="29"/>
    </row>
    <row r="38" spans="1:19" ht="21" customHeight="1" x14ac:dyDescent="0.4">
      <c r="A38" s="137"/>
      <c r="B38" s="138"/>
      <c r="C38" s="154"/>
      <c r="D38" s="157"/>
      <c r="E38" s="59" t="s">
        <v>141</v>
      </c>
      <c r="F38" s="60" t="s">
        <v>141</v>
      </c>
      <c r="G38" s="52" t="s">
        <v>82</v>
      </c>
      <c r="H38" s="45"/>
      <c r="I38" s="53"/>
      <c r="J38" s="52" t="s">
        <v>57</v>
      </c>
      <c r="K38" s="45" t="s">
        <v>30</v>
      </c>
      <c r="L38" s="53"/>
      <c r="M38" s="45" t="s">
        <v>48</v>
      </c>
      <c r="N38" s="46"/>
      <c r="O38" s="54"/>
      <c r="P38" s="150" t="s">
        <v>194</v>
      </c>
      <c r="Q38" s="151"/>
      <c r="R38" s="37" t="s">
        <v>2</v>
      </c>
      <c r="S38" s="29"/>
    </row>
    <row r="39" spans="1:19" ht="21" customHeight="1" x14ac:dyDescent="0.4">
      <c r="A39" s="135">
        <f>IF([1]人数!$F20=0," ",[1]人数!$F20)</f>
        <v>15</v>
      </c>
      <c r="B39" s="138" t="s">
        <v>25</v>
      </c>
      <c r="C39" s="152" t="s">
        <v>188</v>
      </c>
      <c r="D39" s="155" t="str">
        <f>IF(ISERROR(VLOOKUP(2,[1]作成!$H$443:$K$497,4,FALSE))," ",VLOOKUP(2,[1]作成!$H$443:$K$497,4,FALSE))</f>
        <v>牛乳</v>
      </c>
      <c r="E39" s="158" t="s">
        <v>154</v>
      </c>
      <c r="F39" s="159"/>
      <c r="G39" s="61" t="s">
        <v>26</v>
      </c>
      <c r="H39" s="41" t="s">
        <v>84</v>
      </c>
      <c r="I39" s="62"/>
      <c r="J39" s="61" t="s">
        <v>28</v>
      </c>
      <c r="K39" s="41" t="s">
        <v>42</v>
      </c>
      <c r="L39" s="63" t="s">
        <v>73</v>
      </c>
      <c r="M39" s="41" t="s">
        <v>51</v>
      </c>
      <c r="N39" s="41" t="s">
        <v>32</v>
      </c>
      <c r="O39" s="63"/>
      <c r="P39" s="70">
        <f>IF([1]計算!U14=0," ",[1]計算!U14)</f>
        <v>716.21510000000012</v>
      </c>
      <c r="Q39" s="57" t="s">
        <v>20</v>
      </c>
      <c r="R39" s="37" t="s">
        <v>2</v>
      </c>
      <c r="S39" s="29"/>
    </row>
    <row r="40" spans="1:19" ht="21" customHeight="1" x14ac:dyDescent="0.4">
      <c r="A40" s="136"/>
      <c r="B40" s="138"/>
      <c r="C40" s="153"/>
      <c r="D40" s="156"/>
      <c r="E40" s="160" t="s">
        <v>155</v>
      </c>
      <c r="F40" s="161"/>
      <c r="G40" s="52" t="s">
        <v>85</v>
      </c>
      <c r="H40" s="45" t="s">
        <v>86</v>
      </c>
      <c r="I40" s="53"/>
      <c r="J40" s="52" t="s">
        <v>87</v>
      </c>
      <c r="K40" s="45" t="s">
        <v>35</v>
      </c>
      <c r="L40" s="54"/>
      <c r="M40" s="45" t="s">
        <v>88</v>
      </c>
      <c r="N40" s="45" t="s">
        <v>44</v>
      </c>
      <c r="O40" s="53"/>
      <c r="P40" s="70">
        <f>IF([1]計算!X14=0," ",[1]計算!X14)</f>
        <v>30.035589999999988</v>
      </c>
      <c r="Q40" s="58" t="s">
        <v>22</v>
      </c>
      <c r="R40" s="37" t="s">
        <v>2</v>
      </c>
      <c r="S40" s="29"/>
    </row>
    <row r="41" spans="1:19" ht="21" customHeight="1" x14ac:dyDescent="0.4">
      <c r="A41" s="136"/>
      <c r="B41" s="138"/>
      <c r="C41" s="153"/>
      <c r="D41" s="156"/>
      <c r="E41" s="160" t="s">
        <v>156</v>
      </c>
      <c r="F41" s="161"/>
      <c r="G41" s="52" t="s">
        <v>89</v>
      </c>
      <c r="H41" s="45"/>
      <c r="I41" s="53"/>
      <c r="J41" s="52" t="s">
        <v>37</v>
      </c>
      <c r="K41" s="45" t="s">
        <v>43</v>
      </c>
      <c r="L41" s="54"/>
      <c r="M41" s="45" t="s">
        <v>38</v>
      </c>
      <c r="N41" s="45"/>
      <c r="O41" s="53"/>
      <c r="P41" s="70">
        <f>IF([1]計算!Z14=0," ",[1]計算!Z14)</f>
        <v>24.532159999999998</v>
      </c>
      <c r="Q41" s="58" t="s">
        <v>22</v>
      </c>
      <c r="R41" s="37" t="s">
        <v>2</v>
      </c>
      <c r="S41" s="29"/>
    </row>
    <row r="42" spans="1:19" ht="21" customHeight="1" x14ac:dyDescent="0.4">
      <c r="A42" s="137"/>
      <c r="B42" s="138"/>
      <c r="C42" s="154"/>
      <c r="D42" s="157"/>
      <c r="E42" s="59" t="s">
        <v>141</v>
      </c>
      <c r="F42" s="60" t="s">
        <v>141</v>
      </c>
      <c r="G42" s="64" t="s">
        <v>90</v>
      </c>
      <c r="H42" s="50"/>
      <c r="I42" s="65"/>
      <c r="J42" s="64" t="s">
        <v>36</v>
      </c>
      <c r="K42" s="50" t="s">
        <v>61</v>
      </c>
      <c r="L42" s="66"/>
      <c r="M42" s="50" t="s">
        <v>76</v>
      </c>
      <c r="N42" s="50"/>
      <c r="O42" s="65"/>
      <c r="P42" s="150" t="str">
        <f>IF([1]人数!I20=0," ",[1]人数!I20)</f>
        <v xml:space="preserve"> </v>
      </c>
      <c r="Q42" s="151"/>
      <c r="R42" s="37" t="s">
        <v>2</v>
      </c>
      <c r="S42" s="29"/>
    </row>
    <row r="43" spans="1:19" ht="21" customHeight="1" x14ac:dyDescent="0.4">
      <c r="A43" s="135">
        <f>IF([1]人数!$F21=0," ",[1]人数!$F21)</f>
        <v>16</v>
      </c>
      <c r="B43" s="138" t="s">
        <v>49</v>
      </c>
      <c r="C43" s="152" t="s">
        <v>190</v>
      </c>
      <c r="D43" s="155" t="str">
        <f>IF(ISERROR(VLOOKUP(2,[1]作成!$H$498:$K$552,4,FALSE))," ",VLOOKUP(2,[1]作成!$H$498:$K$552,4,FALSE))</f>
        <v>牛乳</v>
      </c>
      <c r="E43" s="158" t="s">
        <v>157</v>
      </c>
      <c r="F43" s="159"/>
      <c r="G43" s="52" t="s">
        <v>64</v>
      </c>
      <c r="H43" s="45" t="s">
        <v>55</v>
      </c>
      <c r="I43" s="53"/>
      <c r="J43" s="52" t="s">
        <v>36</v>
      </c>
      <c r="K43" s="45" t="s">
        <v>61</v>
      </c>
      <c r="L43" s="54" t="s">
        <v>37</v>
      </c>
      <c r="M43" s="45" t="s">
        <v>91</v>
      </c>
      <c r="N43" s="45" t="s">
        <v>92</v>
      </c>
      <c r="O43" s="54"/>
      <c r="P43" s="70">
        <f>IF([1]計算!U15=0," ",[1]計算!U15)</f>
        <v>674.71219999999994</v>
      </c>
      <c r="Q43" s="57" t="s">
        <v>20</v>
      </c>
      <c r="R43" s="37" t="s">
        <v>2</v>
      </c>
      <c r="S43" s="29"/>
    </row>
    <row r="44" spans="1:19" ht="21" customHeight="1" x14ac:dyDescent="0.4">
      <c r="A44" s="136"/>
      <c r="B44" s="138"/>
      <c r="C44" s="153"/>
      <c r="D44" s="156"/>
      <c r="E44" s="160" t="s">
        <v>158</v>
      </c>
      <c r="F44" s="161"/>
      <c r="G44" s="52" t="s">
        <v>26</v>
      </c>
      <c r="H44" s="45" t="s">
        <v>93</v>
      </c>
      <c r="I44" s="53"/>
      <c r="J44" s="52" t="s">
        <v>28</v>
      </c>
      <c r="K44" s="45" t="s">
        <v>94</v>
      </c>
      <c r="L44" s="54"/>
      <c r="M44" s="45" t="s">
        <v>32</v>
      </c>
      <c r="N44" s="45"/>
      <c r="O44" s="54"/>
      <c r="P44" s="70">
        <f>IF([1]計算!X15=0," ",[1]計算!X15)</f>
        <v>27.84775999999999</v>
      </c>
      <c r="Q44" s="58" t="s">
        <v>22</v>
      </c>
      <c r="R44" s="37" t="s">
        <v>2</v>
      </c>
      <c r="S44" s="29"/>
    </row>
    <row r="45" spans="1:19" ht="21" customHeight="1" x14ac:dyDescent="0.4">
      <c r="A45" s="136"/>
      <c r="B45" s="138"/>
      <c r="C45" s="153"/>
      <c r="D45" s="156"/>
      <c r="E45" s="160" t="s">
        <v>141</v>
      </c>
      <c r="F45" s="161"/>
      <c r="G45" s="52" t="s">
        <v>77</v>
      </c>
      <c r="H45" s="45" t="s">
        <v>81</v>
      </c>
      <c r="I45" s="53"/>
      <c r="J45" s="52" t="s">
        <v>95</v>
      </c>
      <c r="K45" s="45" t="s">
        <v>70</v>
      </c>
      <c r="L45" s="54"/>
      <c r="M45" s="45" t="s">
        <v>69</v>
      </c>
      <c r="N45" s="45"/>
      <c r="O45" s="54"/>
      <c r="P45" s="70">
        <f>IF([1]計算!Z15=0," ",[1]計算!Z15)</f>
        <v>27.575340000000001</v>
      </c>
      <c r="Q45" s="58" t="s">
        <v>22</v>
      </c>
      <c r="R45" s="37" t="s">
        <v>2</v>
      </c>
      <c r="S45" s="29"/>
    </row>
    <row r="46" spans="1:19" ht="21" customHeight="1" x14ac:dyDescent="0.4">
      <c r="A46" s="137"/>
      <c r="B46" s="138"/>
      <c r="C46" s="154"/>
      <c r="D46" s="157"/>
      <c r="E46" s="59" t="s">
        <v>141</v>
      </c>
      <c r="F46" s="60" t="s">
        <v>141</v>
      </c>
      <c r="G46" s="52" t="s">
        <v>27</v>
      </c>
      <c r="H46" s="45" t="s">
        <v>41</v>
      </c>
      <c r="I46" s="53"/>
      <c r="J46" s="52" t="s">
        <v>96</v>
      </c>
      <c r="K46" s="45" t="s">
        <v>65</v>
      </c>
      <c r="L46" s="53"/>
      <c r="M46" s="45" t="s">
        <v>97</v>
      </c>
      <c r="N46" s="46"/>
      <c r="O46" s="54"/>
      <c r="P46" s="150" t="str">
        <f>IF([1]人数!I21=0," ",[1]人数!I21)</f>
        <v xml:space="preserve"> </v>
      </c>
      <c r="Q46" s="151"/>
      <c r="R46" s="37" t="s">
        <v>2</v>
      </c>
      <c r="S46" s="29"/>
    </row>
    <row r="47" spans="1:19" ht="21" customHeight="1" x14ac:dyDescent="0.4">
      <c r="A47" s="135">
        <f>IF([1]人数!$F22=0," ",[1]人数!$F22)</f>
        <v>19</v>
      </c>
      <c r="B47" s="162" t="s">
        <v>19</v>
      </c>
      <c r="C47" s="152" t="s">
        <v>188</v>
      </c>
      <c r="D47" s="155" t="str">
        <f>IF(ISERROR(VLOOKUP(2,[1]作成!$H$553:$K$607,4,FALSE))," ",VLOOKUP(2,[1]作成!$H$553:$K$607,4,FALSE))</f>
        <v>牛乳</v>
      </c>
      <c r="E47" s="158" t="s">
        <v>159</v>
      </c>
      <c r="F47" s="159"/>
      <c r="G47" s="61" t="s">
        <v>26</v>
      </c>
      <c r="H47" s="41"/>
      <c r="I47" s="63"/>
      <c r="J47" s="61" t="s">
        <v>43</v>
      </c>
      <c r="K47" s="41" t="s">
        <v>87</v>
      </c>
      <c r="L47" s="62"/>
      <c r="M47" s="41" t="s">
        <v>51</v>
      </c>
      <c r="N47" s="41" t="s">
        <v>76</v>
      </c>
      <c r="O47" s="63"/>
      <c r="P47" s="70">
        <f>IF([1]計算!U16=0," ",[1]計算!U16)</f>
        <v>718.72930000000031</v>
      </c>
      <c r="Q47" s="57" t="s">
        <v>20</v>
      </c>
      <c r="R47" s="37" t="s">
        <v>2</v>
      </c>
      <c r="S47" s="29"/>
    </row>
    <row r="48" spans="1:19" ht="21" customHeight="1" x14ac:dyDescent="0.4">
      <c r="A48" s="136"/>
      <c r="B48" s="163"/>
      <c r="C48" s="153"/>
      <c r="D48" s="156"/>
      <c r="E48" s="160" t="s">
        <v>160</v>
      </c>
      <c r="F48" s="161"/>
      <c r="G48" s="52" t="s">
        <v>27</v>
      </c>
      <c r="H48" s="45"/>
      <c r="I48" s="53"/>
      <c r="J48" s="52" t="s">
        <v>61</v>
      </c>
      <c r="K48" s="45" t="s">
        <v>98</v>
      </c>
      <c r="L48" s="53"/>
      <c r="M48" s="45" t="s">
        <v>44</v>
      </c>
      <c r="N48" s="45" t="s">
        <v>99</v>
      </c>
      <c r="O48" s="54"/>
      <c r="P48" s="70">
        <f>IF([1]計算!X16=0," ",[1]計算!X16)</f>
        <v>24.972490000000001</v>
      </c>
      <c r="Q48" s="58" t="s">
        <v>22</v>
      </c>
      <c r="R48" s="37" t="s">
        <v>2</v>
      </c>
      <c r="S48" s="29"/>
    </row>
    <row r="49" spans="1:19" ht="21" customHeight="1" x14ac:dyDescent="0.4">
      <c r="A49" s="136"/>
      <c r="B49" s="163"/>
      <c r="C49" s="153"/>
      <c r="D49" s="156"/>
      <c r="E49" s="160" t="s">
        <v>161</v>
      </c>
      <c r="F49" s="161"/>
      <c r="G49" s="52" t="s">
        <v>50</v>
      </c>
      <c r="H49" s="45"/>
      <c r="I49" s="53"/>
      <c r="J49" s="52" t="s">
        <v>57</v>
      </c>
      <c r="K49" s="45" t="s">
        <v>35</v>
      </c>
      <c r="L49" s="53"/>
      <c r="M49" s="45" t="s">
        <v>48</v>
      </c>
      <c r="N49" s="45" t="s">
        <v>100</v>
      </c>
      <c r="O49" s="54"/>
      <c r="P49" s="70">
        <f>IF([1]計算!Z16=0," ",[1]計算!Z16)</f>
        <v>19.553050000000013</v>
      </c>
      <c r="Q49" s="58" t="s">
        <v>22</v>
      </c>
      <c r="R49" s="37" t="s">
        <v>2</v>
      </c>
      <c r="S49" s="29"/>
    </row>
    <row r="50" spans="1:19" ht="21" customHeight="1" x14ac:dyDescent="0.4">
      <c r="A50" s="137"/>
      <c r="B50" s="164"/>
      <c r="C50" s="154"/>
      <c r="D50" s="157"/>
      <c r="E50" s="49" t="s">
        <v>162</v>
      </c>
      <c r="F50" s="49" t="s">
        <v>141</v>
      </c>
      <c r="G50" s="64" t="s">
        <v>41</v>
      </c>
      <c r="H50" s="50"/>
      <c r="I50" s="65"/>
      <c r="J50" s="64" t="s">
        <v>28</v>
      </c>
      <c r="K50" s="50" t="s">
        <v>101</v>
      </c>
      <c r="L50" s="65"/>
      <c r="M50" s="50" t="s">
        <v>38</v>
      </c>
      <c r="N50" s="51"/>
      <c r="O50" s="66"/>
      <c r="P50" s="150" t="str">
        <f>IF([1]人数!I22=0," ",[1]人数!I22)</f>
        <v xml:space="preserve"> </v>
      </c>
      <c r="Q50" s="151"/>
      <c r="R50" s="37" t="s">
        <v>2</v>
      </c>
      <c r="S50" s="29"/>
    </row>
    <row r="51" spans="1:19" ht="21" customHeight="1" x14ac:dyDescent="0.4">
      <c r="A51" s="135">
        <f>IF([1]人数!$F23=0," ",[1]人数!$F23)</f>
        <v>20</v>
      </c>
      <c r="B51" s="138" t="s">
        <v>23</v>
      </c>
      <c r="C51" s="152" t="s">
        <v>188</v>
      </c>
      <c r="D51" s="155" t="str">
        <f>IF(ISERROR(VLOOKUP(2,[1]作成!$H$608:$K$662,4,FALSE))," ",VLOOKUP(2,[1]作成!$H$608:$K$662,4,FALSE))</f>
        <v>牛乳</v>
      </c>
      <c r="E51" s="158" t="s">
        <v>163</v>
      </c>
      <c r="F51" s="159"/>
      <c r="G51" s="52" t="s">
        <v>26</v>
      </c>
      <c r="H51" s="45" t="s">
        <v>82</v>
      </c>
      <c r="I51" s="54"/>
      <c r="J51" s="52" t="s">
        <v>43</v>
      </c>
      <c r="K51" s="45" t="s">
        <v>102</v>
      </c>
      <c r="L51" s="54" t="s">
        <v>103</v>
      </c>
      <c r="M51" s="45" t="s">
        <v>51</v>
      </c>
      <c r="N51" s="45"/>
      <c r="O51" s="54"/>
      <c r="P51" s="70">
        <f>IF([1]計算!U17=0," ",[1]計算!U17)</f>
        <v>615.16890000000012</v>
      </c>
      <c r="Q51" s="57" t="s">
        <v>20</v>
      </c>
      <c r="R51" s="37" t="s">
        <v>2</v>
      </c>
      <c r="S51" s="29"/>
    </row>
    <row r="52" spans="1:19" ht="21" customHeight="1" x14ac:dyDescent="0.4">
      <c r="A52" s="136"/>
      <c r="B52" s="138"/>
      <c r="C52" s="153"/>
      <c r="D52" s="156"/>
      <c r="E52" s="160" t="s">
        <v>164</v>
      </c>
      <c r="F52" s="161"/>
      <c r="G52" s="52" t="s">
        <v>104</v>
      </c>
      <c r="H52" s="45"/>
      <c r="I52" s="53"/>
      <c r="J52" s="52" t="s">
        <v>73</v>
      </c>
      <c r="K52" s="45" t="s">
        <v>105</v>
      </c>
      <c r="L52" s="54"/>
      <c r="M52" s="45" t="s">
        <v>38</v>
      </c>
      <c r="N52" s="45"/>
      <c r="O52" s="54"/>
      <c r="P52" s="70">
        <f>IF([1]計算!X17=0," ",[1]計算!X17)</f>
        <v>23.726299999999991</v>
      </c>
      <c r="Q52" s="58" t="s">
        <v>22</v>
      </c>
      <c r="R52" s="37" t="s">
        <v>2</v>
      </c>
      <c r="S52" s="29"/>
    </row>
    <row r="53" spans="1:19" ht="21" customHeight="1" x14ac:dyDescent="0.4">
      <c r="A53" s="136"/>
      <c r="B53" s="138"/>
      <c r="C53" s="153"/>
      <c r="D53" s="156"/>
      <c r="E53" s="160" t="s">
        <v>165</v>
      </c>
      <c r="F53" s="161"/>
      <c r="G53" s="52" t="s">
        <v>56</v>
      </c>
      <c r="H53" s="45"/>
      <c r="I53" s="53"/>
      <c r="J53" s="52" t="s">
        <v>70</v>
      </c>
      <c r="K53" s="45" t="s">
        <v>28</v>
      </c>
      <c r="L53" s="53"/>
      <c r="M53" s="45" t="s">
        <v>60</v>
      </c>
      <c r="N53" s="45"/>
      <c r="O53" s="54"/>
      <c r="P53" s="70">
        <f>IF([1]計算!Z17=0," ",[1]計算!Z17)</f>
        <v>16.951540000000001</v>
      </c>
      <c r="Q53" s="58" t="s">
        <v>22</v>
      </c>
      <c r="R53" s="37" t="s">
        <v>2</v>
      </c>
      <c r="S53" s="29"/>
    </row>
    <row r="54" spans="1:19" ht="21" customHeight="1" x14ac:dyDescent="0.4">
      <c r="A54" s="137"/>
      <c r="B54" s="138"/>
      <c r="C54" s="154"/>
      <c r="D54" s="157"/>
      <c r="E54" s="59" t="s">
        <v>141</v>
      </c>
      <c r="F54" s="60" t="s">
        <v>141</v>
      </c>
      <c r="G54" s="52" t="s">
        <v>90</v>
      </c>
      <c r="H54" s="45"/>
      <c r="I54" s="53"/>
      <c r="J54" s="52" t="s">
        <v>57</v>
      </c>
      <c r="K54" s="45" t="s">
        <v>36</v>
      </c>
      <c r="L54" s="53"/>
      <c r="M54" s="45"/>
      <c r="N54" s="46"/>
      <c r="O54" s="54"/>
      <c r="P54" s="150" t="str">
        <f>IF([1]人数!I23=0," ",[1]人数!I23)</f>
        <v xml:space="preserve"> </v>
      </c>
      <c r="Q54" s="151"/>
      <c r="R54" s="37" t="s">
        <v>2</v>
      </c>
      <c r="S54" s="29"/>
    </row>
    <row r="55" spans="1:19" ht="21" customHeight="1" x14ac:dyDescent="0.4">
      <c r="A55" s="135">
        <f>IF([1]人数!$F24=0," ",[1]人数!$F24)</f>
        <v>21</v>
      </c>
      <c r="B55" s="138" t="s">
        <v>24</v>
      </c>
      <c r="C55" s="152" t="s">
        <v>191</v>
      </c>
      <c r="D55" s="155" t="str">
        <f>IF(ISERROR(VLOOKUP(2,[1]作成!$H$663:$K$717,4,FALSE))," ",VLOOKUP(2,[1]作成!$H$663:$K$717,4,FALSE))</f>
        <v>牛乳</v>
      </c>
      <c r="E55" s="158" t="s">
        <v>166</v>
      </c>
      <c r="F55" s="159"/>
      <c r="G55" s="61" t="s">
        <v>26</v>
      </c>
      <c r="H55" s="41"/>
      <c r="I55" s="63"/>
      <c r="J55" s="61" t="s">
        <v>43</v>
      </c>
      <c r="K55" s="41" t="s">
        <v>94</v>
      </c>
      <c r="L55" s="63" t="s">
        <v>106</v>
      </c>
      <c r="M55" s="41" t="s">
        <v>107</v>
      </c>
      <c r="N55" s="41" t="s">
        <v>69</v>
      </c>
      <c r="O55" s="63"/>
      <c r="P55" s="70">
        <f>IF([1]計算!U18=0," ",[1]計算!U18)</f>
        <v>766.40490000000011</v>
      </c>
      <c r="Q55" s="57" t="s">
        <v>20</v>
      </c>
      <c r="R55" s="37" t="s">
        <v>2</v>
      </c>
      <c r="S55" s="29"/>
    </row>
    <row r="56" spans="1:19" ht="21" customHeight="1" x14ac:dyDescent="0.4">
      <c r="A56" s="136"/>
      <c r="B56" s="138"/>
      <c r="C56" s="153"/>
      <c r="D56" s="156"/>
      <c r="E56" s="160" t="s">
        <v>167</v>
      </c>
      <c r="F56" s="161"/>
      <c r="G56" s="52" t="s">
        <v>90</v>
      </c>
      <c r="H56" s="45"/>
      <c r="I56" s="54"/>
      <c r="J56" s="52" t="s">
        <v>61</v>
      </c>
      <c r="K56" s="45" t="s">
        <v>108</v>
      </c>
      <c r="L56" s="54"/>
      <c r="M56" s="45" t="s">
        <v>32</v>
      </c>
      <c r="N56" s="45" t="s">
        <v>109</v>
      </c>
      <c r="O56" s="54"/>
      <c r="P56" s="70">
        <f>IF([1]計算!X18=0," ",[1]計算!X18)</f>
        <v>20.18797</v>
      </c>
      <c r="Q56" s="58" t="s">
        <v>22</v>
      </c>
      <c r="R56" s="37" t="s">
        <v>2</v>
      </c>
      <c r="S56" s="29"/>
    </row>
    <row r="57" spans="1:19" ht="21" customHeight="1" x14ac:dyDescent="0.4">
      <c r="A57" s="136"/>
      <c r="B57" s="138"/>
      <c r="C57" s="153"/>
      <c r="D57" s="156"/>
      <c r="E57" s="160" t="s">
        <v>141</v>
      </c>
      <c r="F57" s="161"/>
      <c r="G57" s="52" t="s">
        <v>93</v>
      </c>
      <c r="H57" s="45"/>
      <c r="I57" s="54"/>
      <c r="J57" s="52" t="s">
        <v>28</v>
      </c>
      <c r="K57" s="45" t="s">
        <v>110</v>
      </c>
      <c r="L57" s="53"/>
      <c r="M57" s="45" t="s">
        <v>60</v>
      </c>
      <c r="N57" s="45" t="s">
        <v>111</v>
      </c>
      <c r="O57" s="54"/>
      <c r="P57" s="70">
        <f>IF([1]計算!Z18=0," ",[1]計算!Z18)</f>
        <v>19.846649999999997</v>
      </c>
      <c r="Q57" s="58" t="s">
        <v>22</v>
      </c>
      <c r="R57" s="37" t="s">
        <v>2</v>
      </c>
      <c r="S57" s="29"/>
    </row>
    <row r="58" spans="1:19" ht="21" customHeight="1" x14ac:dyDescent="0.4">
      <c r="A58" s="137"/>
      <c r="B58" s="138"/>
      <c r="C58" s="154"/>
      <c r="D58" s="157"/>
      <c r="E58" s="59" t="s">
        <v>141</v>
      </c>
      <c r="F58" s="60" t="s">
        <v>141</v>
      </c>
      <c r="G58" s="64" t="s">
        <v>72</v>
      </c>
      <c r="H58" s="50"/>
      <c r="I58" s="66"/>
      <c r="J58" s="64" t="s">
        <v>36</v>
      </c>
      <c r="K58" s="50" t="s">
        <v>112</v>
      </c>
      <c r="L58" s="65"/>
      <c r="M58" s="50" t="s">
        <v>97</v>
      </c>
      <c r="N58" s="51"/>
      <c r="O58" s="66"/>
      <c r="P58" s="150" t="str">
        <f>IF([1]人数!I24=0," ",[1]人数!I24)</f>
        <v xml:space="preserve"> </v>
      </c>
      <c r="Q58" s="151"/>
      <c r="R58" s="37" t="s">
        <v>2</v>
      </c>
      <c r="S58" s="29"/>
    </row>
    <row r="59" spans="1:19" ht="21" customHeight="1" x14ac:dyDescent="0.4">
      <c r="A59" s="135">
        <f>IF([1]人数!$F25=0," ",[1]人数!$F25)</f>
        <v>22</v>
      </c>
      <c r="B59" s="138" t="s">
        <v>25</v>
      </c>
      <c r="C59" s="152" t="s">
        <v>188</v>
      </c>
      <c r="D59" s="155" t="str">
        <f>IF(ISERROR(VLOOKUP(2,[1]作成!$H$718:$K$772,4,FALSE))," ",VLOOKUP(2,[1]作成!$H$718:$K$772,4,FALSE))</f>
        <v>牛乳</v>
      </c>
      <c r="E59" s="158" t="s">
        <v>168</v>
      </c>
      <c r="F59" s="159"/>
      <c r="G59" s="52" t="s">
        <v>26</v>
      </c>
      <c r="H59" s="45" t="s">
        <v>113</v>
      </c>
      <c r="I59" s="53" t="s">
        <v>114</v>
      </c>
      <c r="J59" s="52" t="s">
        <v>115</v>
      </c>
      <c r="K59" s="45" t="s">
        <v>36</v>
      </c>
      <c r="L59" s="54"/>
      <c r="M59" s="45" t="s">
        <v>51</v>
      </c>
      <c r="N59" s="45" t="s">
        <v>32</v>
      </c>
      <c r="O59" s="54"/>
      <c r="P59" s="70">
        <f>IF([1]計算!U19=0," ",[1]計算!U19)</f>
        <v>687.66109999999981</v>
      </c>
      <c r="Q59" s="57" t="s">
        <v>20</v>
      </c>
      <c r="R59" s="37" t="s">
        <v>2</v>
      </c>
      <c r="S59" s="29"/>
    </row>
    <row r="60" spans="1:19" ht="21" customHeight="1" x14ac:dyDescent="0.4">
      <c r="A60" s="136"/>
      <c r="B60" s="138"/>
      <c r="C60" s="153"/>
      <c r="D60" s="156"/>
      <c r="E60" s="160" t="s">
        <v>169</v>
      </c>
      <c r="F60" s="161"/>
      <c r="G60" s="52" t="s">
        <v>116</v>
      </c>
      <c r="H60" s="45" t="s">
        <v>27</v>
      </c>
      <c r="I60" s="53"/>
      <c r="J60" s="52" t="s">
        <v>103</v>
      </c>
      <c r="K60" s="45" t="s">
        <v>37</v>
      </c>
      <c r="L60" s="54"/>
      <c r="M60" s="45" t="s">
        <v>97</v>
      </c>
      <c r="N60" s="45" t="s">
        <v>38</v>
      </c>
      <c r="O60" s="54"/>
      <c r="P60" s="70">
        <f>IF([1]計算!X19=0," ",[1]計算!X19)</f>
        <v>27.373850000000004</v>
      </c>
      <c r="Q60" s="58" t="s">
        <v>22</v>
      </c>
      <c r="R60" s="37" t="s">
        <v>2</v>
      </c>
      <c r="S60" s="29"/>
    </row>
    <row r="61" spans="1:19" ht="21" customHeight="1" x14ac:dyDescent="0.4">
      <c r="A61" s="136"/>
      <c r="B61" s="138"/>
      <c r="C61" s="153"/>
      <c r="D61" s="156"/>
      <c r="E61" s="160" t="s">
        <v>170</v>
      </c>
      <c r="F61" s="161"/>
      <c r="G61" s="52" t="s">
        <v>117</v>
      </c>
      <c r="H61" s="45" t="s">
        <v>118</v>
      </c>
      <c r="I61" s="53"/>
      <c r="J61" s="52" t="s">
        <v>28</v>
      </c>
      <c r="K61" s="45" t="s">
        <v>73</v>
      </c>
      <c r="L61" s="54"/>
      <c r="M61" s="45" t="s">
        <v>66</v>
      </c>
      <c r="N61" s="45" t="s">
        <v>119</v>
      </c>
      <c r="O61" s="54"/>
      <c r="P61" s="70">
        <f>IF([1]計算!Z19=0," ",[1]計算!Z19)</f>
        <v>19.931149999999999</v>
      </c>
      <c r="Q61" s="58" t="s">
        <v>22</v>
      </c>
      <c r="R61" s="37" t="s">
        <v>2</v>
      </c>
      <c r="S61" s="29"/>
    </row>
    <row r="62" spans="1:19" ht="21" customHeight="1" x14ac:dyDescent="0.4">
      <c r="A62" s="137"/>
      <c r="B62" s="138"/>
      <c r="C62" s="154"/>
      <c r="D62" s="157"/>
      <c r="E62" s="59" t="s">
        <v>171</v>
      </c>
      <c r="F62" s="60" t="s">
        <v>141</v>
      </c>
      <c r="G62" s="52" t="s">
        <v>120</v>
      </c>
      <c r="H62" s="45" t="s">
        <v>33</v>
      </c>
      <c r="I62" s="53"/>
      <c r="J62" s="52" t="s">
        <v>121</v>
      </c>
      <c r="K62" s="45"/>
      <c r="L62" s="54"/>
      <c r="M62" s="45" t="s">
        <v>48</v>
      </c>
      <c r="N62" s="45"/>
      <c r="O62" s="54"/>
      <c r="P62" s="150" t="str">
        <f>IF([1]人数!I25=0," ",[1]人数!I25)</f>
        <v xml:space="preserve"> </v>
      </c>
      <c r="Q62" s="151"/>
      <c r="R62" s="37" t="s">
        <v>2</v>
      </c>
      <c r="S62" s="29"/>
    </row>
    <row r="63" spans="1:19" ht="21" customHeight="1" x14ac:dyDescent="0.4">
      <c r="A63" s="135">
        <f>IF([1]人数!$F26=0," ",[1]人数!$F26)</f>
        <v>23</v>
      </c>
      <c r="B63" s="138" t="s">
        <v>49</v>
      </c>
      <c r="C63" s="152" t="s">
        <v>188</v>
      </c>
      <c r="D63" s="155" t="str">
        <f>IF(ISERROR(VLOOKUP(2,[1]作成!$H$773:$K$827,4,FALSE))," ",VLOOKUP(2,[1]作成!$H$773:$K$827,4,FALSE))</f>
        <v>牛乳</v>
      </c>
      <c r="E63" s="158" t="s">
        <v>172</v>
      </c>
      <c r="F63" s="159"/>
      <c r="G63" s="61" t="s">
        <v>26</v>
      </c>
      <c r="H63" s="41" t="s">
        <v>34</v>
      </c>
      <c r="I63" s="62"/>
      <c r="J63" s="61" t="s">
        <v>36</v>
      </c>
      <c r="K63" s="41" t="s">
        <v>78</v>
      </c>
      <c r="L63" s="63" t="s">
        <v>37</v>
      </c>
      <c r="M63" s="41" t="s">
        <v>51</v>
      </c>
      <c r="N63" s="41" t="s">
        <v>88</v>
      </c>
      <c r="O63" s="63"/>
      <c r="P63" s="70">
        <f>IF([1]計算!U20=0," ",[1]計算!U20)</f>
        <v>672.35720000000015</v>
      </c>
      <c r="Q63" s="57" t="s">
        <v>20</v>
      </c>
      <c r="R63" s="37" t="s">
        <v>2</v>
      </c>
      <c r="S63" s="29"/>
    </row>
    <row r="64" spans="1:19" ht="21" customHeight="1" x14ac:dyDescent="0.4">
      <c r="A64" s="136"/>
      <c r="B64" s="138"/>
      <c r="C64" s="153"/>
      <c r="D64" s="156"/>
      <c r="E64" s="160" t="s">
        <v>173</v>
      </c>
      <c r="F64" s="161"/>
      <c r="G64" s="52" t="s">
        <v>90</v>
      </c>
      <c r="H64" s="45" t="s">
        <v>122</v>
      </c>
      <c r="I64" s="53"/>
      <c r="J64" s="52" t="s">
        <v>61</v>
      </c>
      <c r="K64" s="45" t="s">
        <v>28</v>
      </c>
      <c r="L64" s="54"/>
      <c r="M64" s="45" t="s">
        <v>44</v>
      </c>
      <c r="N64" s="45"/>
      <c r="O64" s="54"/>
      <c r="P64" s="70">
        <f>IF([1]計算!X20=0," ",[1]計算!X20)</f>
        <v>26.247290000000007</v>
      </c>
      <c r="Q64" s="58" t="s">
        <v>22</v>
      </c>
      <c r="R64" s="37" t="s">
        <v>2</v>
      </c>
      <c r="S64" s="29"/>
    </row>
    <row r="65" spans="1:19" ht="21" customHeight="1" x14ac:dyDescent="0.4">
      <c r="A65" s="136"/>
      <c r="B65" s="138"/>
      <c r="C65" s="153"/>
      <c r="D65" s="156"/>
      <c r="E65" s="160" t="s">
        <v>174</v>
      </c>
      <c r="F65" s="161"/>
      <c r="G65" s="52" t="s">
        <v>75</v>
      </c>
      <c r="H65" s="45" t="s">
        <v>56</v>
      </c>
      <c r="I65" s="53"/>
      <c r="J65" s="52" t="s">
        <v>43</v>
      </c>
      <c r="K65" s="45" t="s">
        <v>57</v>
      </c>
      <c r="L65" s="54"/>
      <c r="M65" s="45" t="s">
        <v>48</v>
      </c>
      <c r="N65" s="45"/>
      <c r="O65" s="54"/>
      <c r="P65" s="70">
        <f>IF([1]計算!Z20=0," ",[1]計算!Z20)</f>
        <v>22.655010000000004</v>
      </c>
      <c r="Q65" s="58" t="s">
        <v>22</v>
      </c>
      <c r="R65" s="37" t="s">
        <v>2</v>
      </c>
      <c r="S65" s="29"/>
    </row>
    <row r="66" spans="1:19" ht="21" customHeight="1" x14ac:dyDescent="0.4">
      <c r="A66" s="137"/>
      <c r="B66" s="138"/>
      <c r="C66" s="154"/>
      <c r="D66" s="157"/>
      <c r="E66" s="59" t="s">
        <v>141</v>
      </c>
      <c r="F66" s="60" t="s">
        <v>141</v>
      </c>
      <c r="G66" s="64" t="s">
        <v>41</v>
      </c>
      <c r="H66" s="50" t="s">
        <v>58</v>
      </c>
      <c r="I66" s="65"/>
      <c r="J66" s="64" t="s">
        <v>123</v>
      </c>
      <c r="K66" s="50" t="s">
        <v>30</v>
      </c>
      <c r="L66" s="65"/>
      <c r="M66" s="50" t="s">
        <v>38</v>
      </c>
      <c r="N66" s="50"/>
      <c r="O66" s="66"/>
      <c r="P66" s="150"/>
      <c r="Q66" s="151"/>
      <c r="R66" s="37" t="s">
        <v>2</v>
      </c>
      <c r="S66" s="29"/>
    </row>
    <row r="67" spans="1:19" ht="21" customHeight="1" x14ac:dyDescent="0.4">
      <c r="A67" s="135">
        <f>IF([1]人数!$F27=0," ",[1]人数!$F27)</f>
        <v>26</v>
      </c>
      <c r="B67" s="162" t="s">
        <v>19</v>
      </c>
      <c r="C67" s="152" t="s">
        <v>192</v>
      </c>
      <c r="D67" s="155" t="str">
        <f>IF(ISERROR(VLOOKUP(2,[1]作成!$H$828:$K$882,4,FALSE))," ",VLOOKUP(2,[1]作成!$H$828:$K$882,4,FALSE))</f>
        <v>牛乳</v>
      </c>
      <c r="E67" s="158" t="s">
        <v>175</v>
      </c>
      <c r="F67" s="145"/>
      <c r="G67" s="61" t="s">
        <v>26</v>
      </c>
      <c r="H67" s="41" t="s">
        <v>90</v>
      </c>
      <c r="I67" s="63"/>
      <c r="J67" s="61" t="s">
        <v>57</v>
      </c>
      <c r="K67" s="41" t="s">
        <v>28</v>
      </c>
      <c r="L67" s="63" t="s">
        <v>43</v>
      </c>
      <c r="M67" s="41" t="s">
        <v>124</v>
      </c>
      <c r="N67" s="41" t="s">
        <v>125</v>
      </c>
      <c r="O67" s="63"/>
      <c r="P67" s="70">
        <f>IF([1]計算!U21=0," ",[1]計算!U21)</f>
        <v>618.97570000000007</v>
      </c>
      <c r="Q67" s="57" t="s">
        <v>20</v>
      </c>
      <c r="R67" s="37" t="s">
        <v>2</v>
      </c>
      <c r="S67" s="29"/>
    </row>
    <row r="68" spans="1:19" ht="21" customHeight="1" x14ac:dyDescent="0.4">
      <c r="A68" s="136"/>
      <c r="B68" s="163"/>
      <c r="C68" s="153"/>
      <c r="D68" s="156"/>
      <c r="E68" s="160" t="s">
        <v>176</v>
      </c>
      <c r="F68" s="146"/>
      <c r="G68" s="52" t="s">
        <v>27</v>
      </c>
      <c r="H68" s="45" t="s">
        <v>45</v>
      </c>
      <c r="I68" s="54"/>
      <c r="J68" s="52" t="s">
        <v>70</v>
      </c>
      <c r="K68" s="45" t="s">
        <v>65</v>
      </c>
      <c r="L68" s="54"/>
      <c r="M68" s="45" t="s">
        <v>44</v>
      </c>
      <c r="N68" s="45" t="s">
        <v>32</v>
      </c>
      <c r="O68" s="54"/>
      <c r="P68" s="70">
        <f>IF([1]計算!X21=0," ",[1]計算!X21)</f>
        <v>31.504060000000003</v>
      </c>
      <c r="Q68" s="58" t="s">
        <v>22</v>
      </c>
      <c r="R68" s="37" t="s">
        <v>2</v>
      </c>
      <c r="S68" s="29"/>
    </row>
    <row r="69" spans="1:19" ht="21" customHeight="1" x14ac:dyDescent="0.4">
      <c r="A69" s="136"/>
      <c r="B69" s="163"/>
      <c r="C69" s="153"/>
      <c r="D69" s="156"/>
      <c r="E69" s="160" t="s">
        <v>177</v>
      </c>
      <c r="F69" s="146"/>
      <c r="G69" s="52" t="s">
        <v>113</v>
      </c>
      <c r="H69" s="45"/>
      <c r="I69" s="54"/>
      <c r="J69" s="52" t="s">
        <v>98</v>
      </c>
      <c r="K69" s="45" t="s">
        <v>37</v>
      </c>
      <c r="L69" s="54"/>
      <c r="M69" s="45" t="s">
        <v>66</v>
      </c>
      <c r="N69" s="45" t="s">
        <v>38</v>
      </c>
      <c r="O69" s="54"/>
      <c r="P69" s="70">
        <f>IF([1]計算!Z21=0," ",[1]計算!Z21)</f>
        <v>23.965339999999991</v>
      </c>
      <c r="Q69" s="58" t="s">
        <v>22</v>
      </c>
      <c r="R69" s="37" t="s">
        <v>2</v>
      </c>
      <c r="S69" s="29"/>
    </row>
    <row r="70" spans="1:19" ht="21" customHeight="1" x14ac:dyDescent="0.4">
      <c r="A70" s="137"/>
      <c r="B70" s="164"/>
      <c r="C70" s="154"/>
      <c r="D70" s="157"/>
      <c r="E70" s="49" t="s">
        <v>178</v>
      </c>
      <c r="F70" s="49" t="s">
        <v>141</v>
      </c>
      <c r="G70" s="64" t="s">
        <v>41</v>
      </c>
      <c r="H70" s="50"/>
      <c r="I70" s="66"/>
      <c r="J70" s="64" t="s">
        <v>36</v>
      </c>
      <c r="K70" s="50" t="s">
        <v>61</v>
      </c>
      <c r="L70" s="66"/>
      <c r="M70" s="50" t="s">
        <v>48</v>
      </c>
      <c r="N70" s="50" t="s">
        <v>126</v>
      </c>
      <c r="O70" s="66"/>
      <c r="P70" s="150"/>
      <c r="Q70" s="151"/>
      <c r="R70" s="37" t="s">
        <v>2</v>
      </c>
      <c r="S70" s="29"/>
    </row>
    <row r="71" spans="1:19" ht="21" customHeight="1" x14ac:dyDescent="0.4">
      <c r="A71" s="135">
        <f>IF([1]人数!$F28=0," ",[1]人数!$F28)</f>
        <v>27</v>
      </c>
      <c r="B71" s="138" t="s">
        <v>23</v>
      </c>
      <c r="C71" s="152" t="s">
        <v>188</v>
      </c>
      <c r="D71" s="155" t="str">
        <f>IF(ISERROR(VLOOKUP(2,[1]作成!$H$883:$K$937,4,FALSE))," ",VLOOKUP(2,[1]作成!$H$883:$K$937,4,FALSE))</f>
        <v>牛乳</v>
      </c>
      <c r="E71" s="158" t="s">
        <v>179</v>
      </c>
      <c r="F71" s="159"/>
      <c r="G71" s="52" t="s">
        <v>26</v>
      </c>
      <c r="H71" s="45" t="s">
        <v>90</v>
      </c>
      <c r="I71" s="54"/>
      <c r="J71" s="52" t="s">
        <v>70</v>
      </c>
      <c r="K71" s="45" t="s">
        <v>61</v>
      </c>
      <c r="L71" s="54"/>
      <c r="M71" s="61" t="s">
        <v>51</v>
      </c>
      <c r="N71" s="41" t="s">
        <v>32</v>
      </c>
      <c r="O71" s="63" t="s">
        <v>69</v>
      </c>
      <c r="P71" s="70">
        <f>IF([1]計算!U22=0," ",[1]計算!U22)</f>
        <v>715.62129999999991</v>
      </c>
      <c r="Q71" s="57" t="s">
        <v>20</v>
      </c>
      <c r="R71" s="37" t="s">
        <v>2</v>
      </c>
      <c r="S71" s="29"/>
    </row>
    <row r="72" spans="1:19" ht="21" customHeight="1" x14ac:dyDescent="0.4">
      <c r="A72" s="136"/>
      <c r="B72" s="138"/>
      <c r="C72" s="153"/>
      <c r="D72" s="156"/>
      <c r="E72" s="160" t="s">
        <v>180</v>
      </c>
      <c r="F72" s="161"/>
      <c r="G72" s="52" t="s">
        <v>127</v>
      </c>
      <c r="H72" s="45" t="s">
        <v>201</v>
      </c>
      <c r="I72" s="53"/>
      <c r="J72" s="52" t="s">
        <v>57</v>
      </c>
      <c r="K72" s="45" t="s">
        <v>94</v>
      </c>
      <c r="L72" s="54"/>
      <c r="M72" s="52" t="s">
        <v>97</v>
      </c>
      <c r="N72" s="45" t="s">
        <v>38</v>
      </c>
      <c r="O72" s="54"/>
      <c r="P72" s="70">
        <f>IF([1]計算!X22=0," ",[1]計算!X22)</f>
        <v>25.745980000000003</v>
      </c>
      <c r="Q72" s="58" t="s">
        <v>22</v>
      </c>
      <c r="R72" s="37" t="s">
        <v>2</v>
      </c>
      <c r="S72" s="29"/>
    </row>
    <row r="73" spans="1:19" ht="21" customHeight="1" x14ac:dyDescent="0.4">
      <c r="A73" s="136"/>
      <c r="B73" s="138"/>
      <c r="C73" s="153"/>
      <c r="D73" s="156"/>
      <c r="E73" s="160" t="s">
        <v>181</v>
      </c>
      <c r="F73" s="161"/>
      <c r="G73" s="52" t="s">
        <v>45</v>
      </c>
      <c r="H73" s="45" t="s">
        <v>58</v>
      </c>
      <c r="I73" s="53"/>
      <c r="J73" s="52" t="s">
        <v>28</v>
      </c>
      <c r="K73" s="45"/>
      <c r="L73" s="54"/>
      <c r="M73" s="52" t="s">
        <v>88</v>
      </c>
      <c r="N73" s="45" t="s">
        <v>60</v>
      </c>
      <c r="O73" s="54"/>
      <c r="P73" s="70">
        <f>IF([1]計算!Z22=0," ",[1]計算!Z22)</f>
        <v>23.694420000000004</v>
      </c>
      <c r="Q73" s="58" t="s">
        <v>22</v>
      </c>
      <c r="R73" s="37" t="s">
        <v>2</v>
      </c>
      <c r="S73" s="29"/>
    </row>
    <row r="74" spans="1:19" ht="21" customHeight="1" x14ac:dyDescent="0.4">
      <c r="A74" s="137"/>
      <c r="B74" s="138"/>
      <c r="C74" s="154"/>
      <c r="D74" s="157"/>
      <c r="E74" s="59" t="s">
        <v>141</v>
      </c>
      <c r="F74" s="60" t="s">
        <v>141</v>
      </c>
      <c r="G74" s="64" t="s">
        <v>81</v>
      </c>
      <c r="H74" s="50"/>
      <c r="I74" s="65"/>
      <c r="J74" s="64" t="s">
        <v>36</v>
      </c>
      <c r="K74" s="50"/>
      <c r="L74" s="65"/>
      <c r="M74" s="64" t="s">
        <v>48</v>
      </c>
      <c r="N74" s="51" t="s">
        <v>63</v>
      </c>
      <c r="O74" s="66"/>
      <c r="P74" s="150" t="str">
        <f>IF([1]人数!I28=0," ",[1]人数!I28)</f>
        <v xml:space="preserve"> </v>
      </c>
      <c r="Q74" s="151"/>
      <c r="R74" s="37" t="s">
        <v>2</v>
      </c>
      <c r="S74" s="29"/>
    </row>
    <row r="75" spans="1:19" ht="21" customHeight="1" x14ac:dyDescent="0.4">
      <c r="A75" s="135">
        <f>IF([1]人数!$F29=0," ",[1]人数!$F29)</f>
        <v>28</v>
      </c>
      <c r="B75" s="138" t="s">
        <v>24</v>
      </c>
      <c r="C75" s="139"/>
      <c r="D75" s="142"/>
      <c r="E75" s="145"/>
      <c r="F75" s="145"/>
      <c r="G75" s="41"/>
      <c r="H75" s="41"/>
      <c r="I75" s="41"/>
      <c r="J75" s="41"/>
      <c r="K75" s="41"/>
      <c r="L75" s="41"/>
      <c r="M75" s="41"/>
      <c r="N75" s="41"/>
      <c r="O75" s="41"/>
      <c r="P75" s="43"/>
      <c r="Q75" s="44"/>
      <c r="R75" s="37" t="s">
        <v>2</v>
      </c>
      <c r="S75" s="29"/>
    </row>
    <row r="76" spans="1:19" ht="21" customHeight="1" x14ac:dyDescent="0.4">
      <c r="A76" s="136"/>
      <c r="B76" s="138"/>
      <c r="C76" s="140"/>
      <c r="D76" s="143"/>
      <c r="E76" s="146"/>
      <c r="F76" s="146"/>
      <c r="G76" s="45"/>
      <c r="H76" s="45"/>
      <c r="I76" s="45"/>
      <c r="J76" s="45"/>
      <c r="K76" s="45"/>
      <c r="L76" s="45"/>
      <c r="M76" s="45"/>
      <c r="N76" s="45"/>
      <c r="O76" s="45"/>
      <c r="P76" s="47"/>
      <c r="Q76" s="48"/>
      <c r="R76" s="37" t="s">
        <v>2</v>
      </c>
      <c r="S76" s="29"/>
    </row>
    <row r="77" spans="1:19" ht="21" customHeight="1" x14ac:dyDescent="0.4">
      <c r="A77" s="136"/>
      <c r="B77" s="138"/>
      <c r="C77" s="140"/>
      <c r="D77" s="143"/>
      <c r="E77" s="146"/>
      <c r="F77" s="146"/>
      <c r="G77" s="45"/>
      <c r="H77" s="45"/>
      <c r="I77" s="45"/>
      <c r="J77" s="45"/>
      <c r="K77" s="45"/>
      <c r="L77" s="45"/>
      <c r="M77" s="45"/>
      <c r="N77" s="45"/>
      <c r="O77" s="45"/>
      <c r="P77" s="47"/>
      <c r="Q77" s="48"/>
      <c r="R77" s="37" t="s">
        <v>2</v>
      </c>
      <c r="S77" s="29"/>
    </row>
    <row r="78" spans="1:19" ht="21" customHeight="1" x14ac:dyDescent="0.4">
      <c r="A78" s="137"/>
      <c r="B78" s="138"/>
      <c r="C78" s="141"/>
      <c r="D78" s="144"/>
      <c r="E78" s="49"/>
      <c r="F78" s="49"/>
      <c r="G78" s="50"/>
      <c r="H78" s="50"/>
      <c r="I78" s="50"/>
      <c r="J78" s="50"/>
      <c r="K78" s="50"/>
      <c r="L78" s="50"/>
      <c r="M78" s="50"/>
      <c r="N78" s="50"/>
      <c r="O78" s="50"/>
      <c r="P78" s="147"/>
      <c r="Q78" s="148"/>
      <c r="R78" s="37" t="s">
        <v>2</v>
      </c>
      <c r="S78" s="29"/>
    </row>
    <row r="79" spans="1:19" ht="15" customHeight="1" x14ac:dyDescent="0.4">
      <c r="A79" s="135">
        <f>IF([1]人数!$F30=0," ",[1]人数!$F30)</f>
        <v>29</v>
      </c>
      <c r="B79" s="138" t="s">
        <v>25</v>
      </c>
      <c r="C79" s="139" t="s">
        <v>141</v>
      </c>
      <c r="D79" s="142" t="str">
        <f>IF(ISERROR(VLOOKUP(2,[1]作成!$H$993:$K$1047,4,FALSE))," ",VLOOKUP(2,[1]作成!$H$993:$K$1047,4,FALSE))</f>
        <v xml:space="preserve"> </v>
      </c>
      <c r="E79" s="145" t="s">
        <v>141</v>
      </c>
      <c r="F79" s="145"/>
      <c r="G79" s="41"/>
      <c r="H79" s="41"/>
      <c r="I79" s="41"/>
      <c r="J79" s="41"/>
      <c r="K79" s="41"/>
      <c r="L79" s="41"/>
      <c r="M79" s="41"/>
      <c r="N79" s="41"/>
      <c r="O79" s="41"/>
      <c r="P79" s="43"/>
      <c r="Q79" s="44"/>
      <c r="R79" s="37" t="s">
        <v>2</v>
      </c>
      <c r="S79" s="29"/>
    </row>
    <row r="80" spans="1:19" ht="15" customHeight="1" x14ac:dyDescent="0.4">
      <c r="A80" s="136"/>
      <c r="B80" s="138"/>
      <c r="C80" s="140"/>
      <c r="D80" s="143"/>
      <c r="E80" s="146" t="s">
        <v>141</v>
      </c>
      <c r="F80" s="146"/>
      <c r="G80" s="45"/>
      <c r="H80" s="45"/>
      <c r="I80" s="45"/>
      <c r="J80" s="45"/>
      <c r="K80" s="45"/>
      <c r="L80" s="45"/>
      <c r="M80" s="45"/>
      <c r="N80" s="45"/>
      <c r="O80" s="45"/>
      <c r="P80" s="47"/>
      <c r="Q80" s="48"/>
      <c r="R80" s="37" t="s">
        <v>2</v>
      </c>
      <c r="S80" s="29"/>
    </row>
    <row r="81" spans="1:19" ht="15" customHeight="1" x14ac:dyDescent="0.4">
      <c r="A81" s="136"/>
      <c r="B81" s="138"/>
      <c r="C81" s="140"/>
      <c r="D81" s="143"/>
      <c r="E81" s="146" t="s">
        <v>141</v>
      </c>
      <c r="F81" s="146"/>
      <c r="G81" s="45"/>
      <c r="H81" s="45"/>
      <c r="I81" s="45"/>
      <c r="J81" s="45"/>
      <c r="K81" s="45"/>
      <c r="L81" s="45"/>
      <c r="M81" s="45"/>
      <c r="N81" s="45"/>
      <c r="O81" s="45"/>
      <c r="P81" s="47"/>
      <c r="Q81" s="48"/>
      <c r="R81" s="37" t="s">
        <v>2</v>
      </c>
      <c r="S81" s="29"/>
    </row>
    <row r="82" spans="1:19" ht="15" customHeight="1" x14ac:dyDescent="0.4">
      <c r="A82" s="137"/>
      <c r="B82" s="138"/>
      <c r="C82" s="141"/>
      <c r="D82" s="144"/>
      <c r="E82" s="49" t="s">
        <v>141</v>
      </c>
      <c r="F82" s="49" t="s">
        <v>141</v>
      </c>
      <c r="G82" s="50"/>
      <c r="H82" s="50"/>
      <c r="I82" s="50"/>
      <c r="J82" s="50"/>
      <c r="K82" s="50"/>
      <c r="L82" s="50"/>
      <c r="M82" s="50"/>
      <c r="N82" s="50"/>
      <c r="O82" s="50"/>
      <c r="P82" s="147"/>
      <c r="Q82" s="148"/>
      <c r="R82" s="37" t="s">
        <v>2</v>
      </c>
      <c r="S82" s="29"/>
    </row>
    <row r="83" spans="1:19" ht="21" customHeight="1" x14ac:dyDescent="0.4">
      <c r="A83" s="135">
        <f>IF([1]人数!$F31=0," ",[1]人数!$F31)</f>
        <v>30</v>
      </c>
      <c r="B83" s="138" t="s">
        <v>49</v>
      </c>
      <c r="C83" s="139"/>
      <c r="D83" s="142"/>
      <c r="E83" s="145"/>
      <c r="F83" s="145"/>
      <c r="G83" s="41"/>
      <c r="H83" s="41"/>
      <c r="I83" s="41"/>
      <c r="J83" s="41"/>
      <c r="K83" s="41"/>
      <c r="L83" s="41"/>
      <c r="M83" s="41"/>
      <c r="N83" s="41"/>
      <c r="O83" s="41"/>
      <c r="P83" s="43"/>
      <c r="Q83" s="44"/>
      <c r="R83" s="37" t="s">
        <v>2</v>
      </c>
      <c r="S83" s="29"/>
    </row>
    <row r="84" spans="1:19" ht="21" customHeight="1" x14ac:dyDescent="0.4">
      <c r="A84" s="136"/>
      <c r="B84" s="138"/>
      <c r="C84" s="140"/>
      <c r="D84" s="143"/>
      <c r="E84" s="146"/>
      <c r="F84" s="146"/>
      <c r="G84" s="45"/>
      <c r="H84" s="45"/>
      <c r="I84" s="45"/>
      <c r="J84" s="45"/>
      <c r="K84" s="45"/>
      <c r="L84" s="45"/>
      <c r="M84" s="45"/>
      <c r="N84" s="45"/>
      <c r="O84" s="45"/>
      <c r="P84" s="47"/>
      <c r="Q84" s="48"/>
      <c r="R84" s="37" t="s">
        <v>2</v>
      </c>
      <c r="S84" s="29"/>
    </row>
    <row r="85" spans="1:19" ht="21" customHeight="1" x14ac:dyDescent="0.4">
      <c r="A85" s="136"/>
      <c r="B85" s="138"/>
      <c r="C85" s="140"/>
      <c r="D85" s="143"/>
      <c r="E85" s="146"/>
      <c r="F85" s="146"/>
      <c r="G85" s="45"/>
      <c r="H85" s="45"/>
      <c r="I85" s="45"/>
      <c r="J85" s="45"/>
      <c r="K85" s="45"/>
      <c r="L85" s="45"/>
      <c r="M85" s="45"/>
      <c r="N85" s="45"/>
      <c r="O85" s="45"/>
      <c r="P85" s="47"/>
      <c r="Q85" s="48"/>
      <c r="R85" s="37" t="s">
        <v>2</v>
      </c>
      <c r="S85" s="29"/>
    </row>
    <row r="86" spans="1:19" ht="21" customHeight="1" x14ac:dyDescent="0.4">
      <c r="A86" s="137"/>
      <c r="B86" s="138"/>
      <c r="C86" s="141"/>
      <c r="D86" s="144"/>
      <c r="E86" s="49"/>
      <c r="F86" s="49"/>
      <c r="G86" s="50"/>
      <c r="H86" s="50"/>
      <c r="I86" s="50"/>
      <c r="J86" s="50"/>
      <c r="K86" s="50"/>
      <c r="L86" s="50"/>
      <c r="M86" s="50"/>
      <c r="N86" s="50"/>
      <c r="O86" s="50"/>
      <c r="P86" s="147"/>
      <c r="Q86" s="148"/>
      <c r="R86" s="37" t="s">
        <v>2</v>
      </c>
      <c r="S86" s="29"/>
    </row>
    <row r="87" spans="1:19" ht="17.25" hidden="1" customHeight="1" x14ac:dyDescent="0.4">
      <c r="A87" s="115" t="str">
        <f>IF([1]人数!$F32=0," ",[1]人数!$F32)</f>
        <v xml:space="preserve"> </v>
      </c>
      <c r="B87" s="118" t="s">
        <v>19</v>
      </c>
      <c r="C87" s="121" t="str">
        <f>IF(ISERROR(VLOOKUP(1,[1]作成!$H$1103:$K$1157,3,FALSE))," ",VLOOKUP(1,[1]作成!$H$1103:$K$1157,3,FALSE))</f>
        <v xml:space="preserve"> </v>
      </c>
      <c r="D87" s="124" t="str">
        <f>IF(ISERROR(VLOOKUP(2,[1]作成!$H$1103:$K$1157,4,FALSE))," ",VLOOKUP(2,[1]作成!$H$1103:$K$1157,4,FALSE))</f>
        <v xml:space="preserve"> </v>
      </c>
      <c r="E87" s="127" t="str">
        <f>IF(ISERROR(VLOOKUP(3,[1]作成!$H$1103:$K$1157,3,FALSE))," ",VLOOKUP(3,[1]作成!$H$1103:$K$1157,3,FALSE))</f>
        <v xml:space="preserve"> </v>
      </c>
      <c r="F87" s="128"/>
      <c r="G87" s="3"/>
      <c r="H87" s="4"/>
      <c r="I87" s="5"/>
      <c r="J87" s="3"/>
      <c r="K87" s="4"/>
      <c r="L87" s="5"/>
      <c r="M87" s="3"/>
      <c r="N87" s="4"/>
      <c r="O87" s="5"/>
      <c r="P87" s="69" t="str">
        <f>IF([1]計算!U26=0," ",[1]計算!U26)</f>
        <v xml:space="preserve"> </v>
      </c>
      <c r="Q87" s="7" t="s">
        <v>20</v>
      </c>
    </row>
    <row r="88" spans="1:19" ht="17.25" hidden="1" customHeight="1" x14ac:dyDescent="0.4">
      <c r="A88" s="116"/>
      <c r="B88" s="119"/>
      <c r="C88" s="122"/>
      <c r="D88" s="125"/>
      <c r="E88" s="131" t="str">
        <f>IF(ISERROR(VLOOKUP(4,[1]作成!$H$1103:$K$1157,3,FALSE))," ",VLOOKUP(4,[1]作成!$H$1103:$K$1157,3,FALSE))</f>
        <v xml:space="preserve"> </v>
      </c>
      <c r="F88" s="132"/>
      <c r="G88" s="8"/>
      <c r="H88" s="9"/>
      <c r="I88" s="10"/>
      <c r="J88" s="8"/>
      <c r="K88" s="9"/>
      <c r="L88" s="10"/>
      <c r="M88" s="8"/>
      <c r="N88" s="9"/>
      <c r="O88" s="10"/>
      <c r="P88" s="69" t="str">
        <f>IF([1]計算!X26=0," ",[1]計算!X26)</f>
        <v xml:space="preserve"> </v>
      </c>
      <c r="Q88" s="11" t="s">
        <v>22</v>
      </c>
    </row>
    <row r="89" spans="1:19" ht="17.25" hidden="1" customHeight="1" x14ac:dyDescent="0.4">
      <c r="A89" s="116"/>
      <c r="B89" s="119"/>
      <c r="C89" s="122"/>
      <c r="D89" s="125"/>
      <c r="E89" s="131" t="str">
        <f>IF(ISERROR(VLOOKUP(5,[1]作成!$H$1103:$K$1157,3,FALSE))," ",VLOOKUP(5,[1]作成!$H$1103:$K$1157,3,FALSE))</f>
        <v xml:space="preserve"> </v>
      </c>
      <c r="F89" s="132"/>
      <c r="G89" s="8"/>
      <c r="H89" s="9"/>
      <c r="I89" s="10"/>
      <c r="J89" s="8"/>
      <c r="K89" s="9"/>
      <c r="L89" s="10"/>
      <c r="M89" s="8"/>
      <c r="N89" s="9"/>
      <c r="O89" s="10"/>
      <c r="P89" s="69" t="str">
        <f>IF([1]計算!Z26=0," ",[1]計算!Z26)</f>
        <v xml:space="preserve"> </v>
      </c>
      <c r="Q89" s="11" t="s">
        <v>22</v>
      </c>
    </row>
    <row r="90" spans="1:19" ht="17.25" hidden="1" customHeight="1" x14ac:dyDescent="0.4">
      <c r="A90" s="117"/>
      <c r="B90" s="120"/>
      <c r="C90" s="123"/>
      <c r="D90" s="126"/>
      <c r="E90" s="14" t="str">
        <f>IF(ISERROR(VLOOKUP(6,[1]作成!$H$1103:$K$1157,3,FALSE))," ",VLOOKUP(6,[1]作成!$H$1103:$K$1157,3,FALSE))</f>
        <v xml:space="preserve"> </v>
      </c>
      <c r="F90" s="14" t="str">
        <f>IF(ISERROR(VLOOKUP(7,[1]作成!$H$1103:$K$1157,3,FALSE))," ",VLOOKUP(7,[1]作成!$H$1103:$K$1157,3,FALSE))</f>
        <v xml:space="preserve"> </v>
      </c>
      <c r="G90" s="17"/>
      <c r="H90" s="18"/>
      <c r="I90" s="20"/>
      <c r="J90" s="17"/>
      <c r="K90" s="18"/>
      <c r="L90" s="20"/>
      <c r="M90" s="17"/>
      <c r="N90" s="18"/>
      <c r="O90" s="20"/>
      <c r="P90" s="133" t="str">
        <f>IF([1]人数!I32=0," ",[1]人数!I32)</f>
        <v xml:space="preserve"> </v>
      </c>
      <c r="Q90" s="134"/>
    </row>
    <row r="91" spans="1:19" ht="17.25" hidden="1" customHeight="1" x14ac:dyDescent="0.4">
      <c r="A91" s="115" t="str">
        <f>IF([1]人数!$F33=0," ",[1]人数!$F33)</f>
        <v xml:space="preserve"> </v>
      </c>
      <c r="B91" s="149" t="s">
        <v>23</v>
      </c>
      <c r="C91" s="121" t="str">
        <f>IF(ISERROR(VLOOKUP(1,[1]作成!$H$1158:$K$1212,3,FALSE))," ",VLOOKUP(1,[1]作成!$H$1158:$K$1212,3,FALSE))</f>
        <v xml:space="preserve"> </v>
      </c>
      <c r="D91" s="124" t="str">
        <f>IF(ISERROR(VLOOKUP(2,[1]作成!$H$1158:$K$1212,4,FALSE))," ",VLOOKUP(2,[1]作成!$H$1158:$K$1212,4,FALSE))</f>
        <v xml:space="preserve"> </v>
      </c>
      <c r="E91" s="127" t="str">
        <f>IF(ISERROR(VLOOKUP(3,[1]作成!$H$1158:$K$1212,3,FALSE))," ",VLOOKUP(3,[1]作成!$H$1158:$K$1212,3,FALSE))</f>
        <v xml:space="preserve"> </v>
      </c>
      <c r="F91" s="128"/>
      <c r="G91" s="3"/>
      <c r="H91" s="4"/>
      <c r="I91" s="5"/>
      <c r="J91" s="3"/>
      <c r="K91" s="4"/>
      <c r="L91" s="5"/>
      <c r="M91" s="3"/>
      <c r="N91" s="4"/>
      <c r="O91" s="5"/>
      <c r="P91" s="69" t="str">
        <f>IF([1]計算!U27=0," ",[1]計算!U27)</f>
        <v xml:space="preserve"> </v>
      </c>
      <c r="Q91" s="7" t="s">
        <v>20</v>
      </c>
    </row>
    <row r="92" spans="1:19" ht="17.25" hidden="1" customHeight="1" x14ac:dyDescent="0.4">
      <c r="A92" s="116"/>
      <c r="B92" s="149"/>
      <c r="C92" s="122"/>
      <c r="D92" s="125"/>
      <c r="E92" s="131" t="str">
        <f>IF(ISERROR(VLOOKUP(4,[1]作成!$H$1158:$K$1212,3,FALSE))," ",VLOOKUP(4,[1]作成!$H$1158:$K$1212,3,FALSE))</f>
        <v xml:space="preserve"> </v>
      </c>
      <c r="F92" s="132"/>
      <c r="G92" s="8"/>
      <c r="H92" s="9"/>
      <c r="I92" s="10"/>
      <c r="J92" s="8"/>
      <c r="K92" s="9"/>
      <c r="L92" s="10"/>
      <c r="M92" s="8"/>
      <c r="N92" s="9"/>
      <c r="O92" s="10"/>
      <c r="P92" s="69" t="str">
        <f>IF([1]計算!X27=0," ",[1]計算!X27)</f>
        <v xml:space="preserve"> </v>
      </c>
      <c r="Q92" s="11" t="s">
        <v>22</v>
      </c>
    </row>
    <row r="93" spans="1:19" ht="17.25" hidden="1" customHeight="1" x14ac:dyDescent="0.4">
      <c r="A93" s="116"/>
      <c r="B93" s="149"/>
      <c r="C93" s="122"/>
      <c r="D93" s="125"/>
      <c r="E93" s="131" t="str">
        <f>IF(ISERROR(VLOOKUP(5,[1]作成!$H$1158:$K$1212,3,FALSE))," ",VLOOKUP(5,[1]作成!$H$1158:$K$1212,3,FALSE))</f>
        <v xml:space="preserve"> </v>
      </c>
      <c r="F93" s="132"/>
      <c r="G93" s="8"/>
      <c r="H93" s="9"/>
      <c r="I93" s="10"/>
      <c r="J93" s="8"/>
      <c r="K93" s="9"/>
      <c r="L93" s="10"/>
      <c r="M93" s="8"/>
      <c r="N93" s="9"/>
      <c r="O93" s="10"/>
      <c r="P93" s="69" t="str">
        <f>IF([1]計算!Z27=0," ",[1]計算!Z27)</f>
        <v xml:space="preserve"> </v>
      </c>
      <c r="Q93" s="11" t="s">
        <v>22</v>
      </c>
    </row>
    <row r="94" spans="1:19" ht="17.25" hidden="1" customHeight="1" x14ac:dyDescent="0.4">
      <c r="A94" s="117"/>
      <c r="B94" s="149"/>
      <c r="C94" s="123"/>
      <c r="D94" s="126"/>
      <c r="E94" s="15" t="str">
        <f>IF(ISERROR(VLOOKUP(6,[1]作成!$H$1158:$K$1212,3,FALSE))," ",VLOOKUP(6,[1]作成!$H$1158:$K$1212,3,FALSE))</f>
        <v xml:space="preserve"> </v>
      </c>
      <c r="F94" s="16" t="str">
        <f>IF(ISERROR(VLOOKUP(7,[1]作成!$H$1158:$K$1212,3,FALSE))," ",VLOOKUP(7,[1]作成!$H$1158:$K$1212,3,FALSE))</f>
        <v xml:space="preserve"> </v>
      </c>
      <c r="G94" s="17"/>
      <c r="H94" s="18"/>
      <c r="I94" s="20"/>
      <c r="J94" s="17"/>
      <c r="K94" s="18"/>
      <c r="L94" s="20"/>
      <c r="M94" s="17"/>
      <c r="N94" s="18"/>
      <c r="O94" s="20"/>
      <c r="P94" s="165" t="str">
        <f>IF([1]人数!I33=0," ",[1]人数!I33)</f>
        <v xml:space="preserve"> </v>
      </c>
      <c r="Q94" s="165"/>
    </row>
    <row r="95" spans="1:19" ht="17.25" hidden="1" customHeight="1" x14ac:dyDescent="0.4">
      <c r="A95" s="115" t="str">
        <f>IF([1]人数!$F34=0," ",[1]人数!$F34)</f>
        <v xml:space="preserve"> </v>
      </c>
      <c r="B95" s="149" t="s">
        <v>24</v>
      </c>
      <c r="C95" s="121" t="str">
        <f>IF(ISERROR(VLOOKUP(1,[1]作成!$H$1213:$K$1267,3,FALSE))," ",VLOOKUP(1,[1]作成!$H$1213:$K$1267,3,FALSE))</f>
        <v xml:space="preserve"> </v>
      </c>
      <c r="D95" s="124" t="str">
        <f>IF(ISERROR(VLOOKUP(2,[1]作成!$H$1213:$K$1267,4,FALSE))," ",VLOOKUP(2,[1]作成!$H$1213:$K$1267,4,FALSE))</f>
        <v xml:space="preserve"> </v>
      </c>
      <c r="E95" s="127" t="str">
        <f>IF(ISERROR(VLOOKUP(3,[1]作成!$H$1213:$K$1267,3,FALSE))," ",VLOOKUP(3,[1]作成!$H$1213:$K$1267,3,FALSE))</f>
        <v xml:space="preserve"> </v>
      </c>
      <c r="F95" s="128"/>
      <c r="G95" s="3"/>
      <c r="H95" s="4"/>
      <c r="I95" s="5"/>
      <c r="J95" s="3"/>
      <c r="K95" s="4"/>
      <c r="L95" s="5"/>
      <c r="M95" s="3"/>
      <c r="N95" s="4"/>
      <c r="O95" s="5"/>
      <c r="P95" s="69" t="str">
        <f>IF([1]計算!U28=0," ",[1]計算!U28)</f>
        <v xml:space="preserve"> </v>
      </c>
      <c r="Q95" s="7" t="s">
        <v>20</v>
      </c>
    </row>
    <row r="96" spans="1:19" ht="17.25" hidden="1" customHeight="1" x14ac:dyDescent="0.4">
      <c r="A96" s="116"/>
      <c r="B96" s="149"/>
      <c r="C96" s="122"/>
      <c r="D96" s="125"/>
      <c r="E96" s="131" t="str">
        <f>IF(ISERROR(VLOOKUP(4,[1]作成!$H$1213:$K$1267,3,FALSE))," ",VLOOKUP(4,[1]作成!$H$1213:$K$1267,3,FALSE))</f>
        <v xml:space="preserve"> </v>
      </c>
      <c r="F96" s="132"/>
      <c r="G96" s="8"/>
      <c r="H96" s="9"/>
      <c r="I96" s="10"/>
      <c r="J96" s="8"/>
      <c r="K96" s="9"/>
      <c r="L96" s="10"/>
      <c r="M96" s="8"/>
      <c r="N96" s="9"/>
      <c r="O96" s="10"/>
      <c r="P96" s="69" t="str">
        <f>IF([1]計算!X28=0," ",[1]計算!X28)</f>
        <v xml:space="preserve"> </v>
      </c>
      <c r="Q96" s="11" t="s">
        <v>22</v>
      </c>
    </row>
    <row r="97" spans="1:19" ht="17.25" hidden="1" customHeight="1" x14ac:dyDescent="0.4">
      <c r="A97" s="116"/>
      <c r="B97" s="149"/>
      <c r="C97" s="122"/>
      <c r="D97" s="125"/>
      <c r="E97" s="131" t="str">
        <f>IF(ISERROR(VLOOKUP(5,[1]作成!$H$1213:$K$1267,3,FALSE))," ",VLOOKUP(5,[1]作成!$H$1213:$K$1267,3,FALSE))</f>
        <v xml:space="preserve"> </v>
      </c>
      <c r="F97" s="132"/>
      <c r="G97" s="8"/>
      <c r="H97" s="9"/>
      <c r="I97" s="10"/>
      <c r="J97" s="8"/>
      <c r="K97" s="9"/>
      <c r="L97" s="10"/>
      <c r="M97" s="8"/>
      <c r="N97" s="9"/>
      <c r="O97" s="10"/>
      <c r="P97" s="69" t="str">
        <f>IF([1]計算!Z28=0," ",[1]計算!Z28)</f>
        <v xml:space="preserve"> </v>
      </c>
      <c r="Q97" s="11" t="s">
        <v>22</v>
      </c>
    </row>
    <row r="98" spans="1:19" ht="17.25" hidden="1" customHeight="1" x14ac:dyDescent="0.4">
      <c r="A98" s="117"/>
      <c r="B98" s="149"/>
      <c r="C98" s="123"/>
      <c r="D98" s="126"/>
      <c r="E98" s="15" t="str">
        <f>IF(ISERROR(VLOOKUP(6,[1]作成!$H$1213:$K$1267,3,FALSE))," ",VLOOKUP(6,[1]作成!$H$1213:$K$1267,3,FALSE))</f>
        <v xml:space="preserve"> </v>
      </c>
      <c r="F98" s="16" t="str">
        <f>IF(ISERROR(VLOOKUP(7,[1]作成!$H$1213:$K$1267,3,FALSE))," ",VLOOKUP(7,[1]作成!$H$1213:$K$1267,3,FALSE))</f>
        <v xml:space="preserve"> </v>
      </c>
      <c r="G98" s="17"/>
      <c r="H98" s="18"/>
      <c r="I98" s="20"/>
      <c r="J98" s="17"/>
      <c r="K98" s="18"/>
      <c r="L98" s="20"/>
      <c r="M98" s="17"/>
      <c r="N98" s="18"/>
      <c r="O98" s="20"/>
      <c r="P98" s="133" t="str">
        <f>IF([1]人数!I34=0," ",[1]人数!I34)</f>
        <v xml:space="preserve"> </v>
      </c>
      <c r="Q98" s="134"/>
    </row>
    <row r="99" spans="1:19" ht="17.25" hidden="1" customHeight="1" x14ac:dyDescent="0.4">
      <c r="A99" s="115" t="str">
        <f>IF([1]人数!$F35=0," ",[1]人数!$F35)</f>
        <v xml:space="preserve"> </v>
      </c>
      <c r="B99" s="149" t="s">
        <v>25</v>
      </c>
      <c r="C99" s="121" t="str">
        <f>IF(ISERROR(VLOOKUP(1,[1]作成!$H$1268:$K$1322,3,FALSE))," ",VLOOKUP(1,[1]作成!$H$1268:$K$1322,3,FALSE))</f>
        <v xml:space="preserve"> </v>
      </c>
      <c r="D99" s="124" t="str">
        <f>IF(ISERROR(VLOOKUP(2,[1]作成!$H$1268:$K$1322,4,FALSE))," ",VLOOKUP(2,[1]作成!$H$1268:$K$1322,4,FALSE))</f>
        <v xml:space="preserve"> </v>
      </c>
      <c r="E99" s="127" t="str">
        <f>IF(ISERROR(VLOOKUP(3,[1]作成!$H$1268:$K$1322,3,FALSE))," ",VLOOKUP(3,[1]作成!$H$1268:$K$1322,3,FALSE))</f>
        <v xml:space="preserve"> </v>
      </c>
      <c r="F99" s="128"/>
      <c r="G99" s="3"/>
      <c r="H99" s="4"/>
      <c r="I99" s="5"/>
      <c r="J99" s="3"/>
      <c r="K99" s="4"/>
      <c r="L99" s="5"/>
      <c r="M99" s="3"/>
      <c r="N99" s="4"/>
      <c r="O99" s="5"/>
      <c r="P99" s="69" t="str">
        <f>IF([1]計算!U29=0," ",[1]計算!U29)</f>
        <v xml:space="preserve"> </v>
      </c>
      <c r="Q99" s="7" t="s">
        <v>20</v>
      </c>
    </row>
    <row r="100" spans="1:19" ht="17.25" hidden="1" customHeight="1" x14ac:dyDescent="0.4">
      <c r="A100" s="116"/>
      <c r="B100" s="149"/>
      <c r="C100" s="122"/>
      <c r="D100" s="125"/>
      <c r="E100" s="131" t="str">
        <f>IF(ISERROR(VLOOKUP(4,[1]作成!$H$1268:$K$1322,3,FALSE))," ",VLOOKUP(4,[1]作成!$H$1268:$K$1322,3,FALSE))</f>
        <v xml:space="preserve"> </v>
      </c>
      <c r="F100" s="132"/>
      <c r="G100" s="8"/>
      <c r="H100" s="9"/>
      <c r="I100" s="10"/>
      <c r="J100" s="8"/>
      <c r="K100" s="9"/>
      <c r="L100" s="10"/>
      <c r="M100" s="8"/>
      <c r="N100" s="9"/>
      <c r="O100" s="10"/>
      <c r="P100" s="69" t="str">
        <f>IF([1]計算!X29=0," ",[1]計算!X29)</f>
        <v xml:space="preserve"> </v>
      </c>
      <c r="Q100" s="11" t="s">
        <v>22</v>
      </c>
    </row>
    <row r="101" spans="1:19" ht="17.25" hidden="1" customHeight="1" x14ac:dyDescent="0.4">
      <c r="A101" s="116"/>
      <c r="B101" s="149"/>
      <c r="C101" s="122"/>
      <c r="D101" s="125"/>
      <c r="E101" s="131" t="str">
        <f>IF(ISERROR(VLOOKUP(5,[1]作成!$H$1268:$K$1322,3,FALSE))," ",VLOOKUP(5,[1]作成!$H$1268:$K$1322,3,FALSE))</f>
        <v xml:space="preserve"> </v>
      </c>
      <c r="F101" s="132"/>
      <c r="G101" s="8"/>
      <c r="H101" s="9"/>
      <c r="I101" s="10"/>
      <c r="J101" s="8"/>
      <c r="K101" s="9"/>
      <c r="L101" s="10"/>
      <c r="M101" s="8"/>
      <c r="N101" s="9"/>
      <c r="O101" s="10"/>
      <c r="P101" s="69" t="str">
        <f>IF([1]計算!Z29=0," ",[1]計算!Z29)</f>
        <v xml:space="preserve"> </v>
      </c>
      <c r="Q101" s="11" t="s">
        <v>22</v>
      </c>
    </row>
    <row r="102" spans="1:19" ht="17.25" hidden="1" customHeight="1" x14ac:dyDescent="0.4">
      <c r="A102" s="117"/>
      <c r="B102" s="149"/>
      <c r="C102" s="123"/>
      <c r="D102" s="126"/>
      <c r="E102" s="15" t="str">
        <f>IF(ISERROR(VLOOKUP(6,[1]作成!$H$1268:$K$1322,3,FALSE))," ",VLOOKUP(6,[1]作成!$H$1268:$K$1322,3,FALSE))</f>
        <v xml:space="preserve"> </v>
      </c>
      <c r="F102" s="16" t="str">
        <f>IF(ISERROR(VLOOKUP(7,[1]作成!$H$1268:$K$1322,3,FALSE))," ",VLOOKUP(7,[1]作成!$H$1268:$K$1322,3,FALSE))</f>
        <v xml:space="preserve"> </v>
      </c>
      <c r="G102" s="17"/>
      <c r="H102" s="18"/>
      <c r="I102" s="20"/>
      <c r="J102" s="17"/>
      <c r="K102" s="18"/>
      <c r="L102" s="20"/>
      <c r="M102" s="17"/>
      <c r="N102" s="18"/>
      <c r="O102" s="20"/>
      <c r="P102" s="165" t="str">
        <f>IF([1]人数!I35=0," ",[1]人数!I35)</f>
        <v xml:space="preserve"> </v>
      </c>
      <c r="Q102" s="165"/>
    </row>
    <row r="103" spans="1:19" ht="17.25" hidden="1" customHeight="1" x14ac:dyDescent="0.4">
      <c r="A103" s="115" t="str">
        <f>IF([1]人数!$F36=0," ",[1]人数!$F36)</f>
        <v xml:space="preserve"> </v>
      </c>
      <c r="B103" s="118" t="s">
        <v>49</v>
      </c>
      <c r="C103" s="121" t="str">
        <f>IF(ISERROR(VLOOKUP(1,[1]作成!$H$1323:$K$1377,3,FALSE))," ",VLOOKUP(1,[1]作成!$H$1323:$K$1377,3,FALSE))</f>
        <v xml:space="preserve"> </v>
      </c>
      <c r="D103" s="124" t="str">
        <f>IF(ISERROR(VLOOKUP(2,[1]作成!$H$1323:$K$1377,4,FALSE))," ",VLOOKUP(2,[1]作成!$H$1323:$K$1377,4,FALSE))</f>
        <v xml:space="preserve"> </v>
      </c>
      <c r="E103" s="127" t="str">
        <f>IF(ISERROR(VLOOKUP(3,[1]作成!$H$1323:$K$1377,3,FALSE))," ",VLOOKUP(3,[1]作成!$H$1323:$K$1377,3,FALSE))</f>
        <v xml:space="preserve"> </v>
      </c>
      <c r="F103" s="128"/>
      <c r="G103" s="23"/>
      <c r="H103" s="13"/>
      <c r="I103" s="12"/>
      <c r="J103" s="23"/>
      <c r="K103" s="13"/>
      <c r="L103" s="12"/>
      <c r="M103" s="23"/>
      <c r="N103" s="13"/>
      <c r="O103" s="12"/>
      <c r="P103" s="69" t="str">
        <f>IF([1]計算!U30=0," ",[1]計算!U30)</f>
        <v xml:space="preserve"> </v>
      </c>
      <c r="Q103" s="7" t="s">
        <v>20</v>
      </c>
    </row>
    <row r="104" spans="1:19" ht="17.25" hidden="1" customHeight="1" x14ac:dyDescent="0.4">
      <c r="A104" s="116"/>
      <c r="B104" s="119"/>
      <c r="C104" s="122"/>
      <c r="D104" s="125"/>
      <c r="E104" s="131" t="str">
        <f>IF(ISERROR(VLOOKUP(4,[1]作成!$H$1323:$K$1377,3,FALSE))," ",VLOOKUP(4,[1]作成!$H$1323:$K$1377,3,FALSE))</f>
        <v xml:space="preserve"> </v>
      </c>
      <c r="F104" s="132"/>
      <c r="G104" s="23"/>
      <c r="H104" s="13"/>
      <c r="I104" s="12"/>
      <c r="J104" s="23"/>
      <c r="K104" s="13"/>
      <c r="L104" s="12"/>
      <c r="M104" s="23"/>
      <c r="N104" s="13"/>
      <c r="O104" s="12"/>
      <c r="P104" s="69" t="str">
        <f>IF([1]計算!X30=0," ",[1]計算!X30)</f>
        <v xml:space="preserve"> </v>
      </c>
      <c r="Q104" s="11" t="s">
        <v>22</v>
      </c>
    </row>
    <row r="105" spans="1:19" ht="17.25" hidden="1" customHeight="1" x14ac:dyDescent="0.4">
      <c r="A105" s="116"/>
      <c r="B105" s="119"/>
      <c r="C105" s="122"/>
      <c r="D105" s="125"/>
      <c r="E105" s="131" t="str">
        <f>IF(ISERROR(VLOOKUP(5,[1]作成!$H$1323:$K$1377,3,FALSE))," ",VLOOKUP(5,[1]作成!$H$1323:$K$1377,3,FALSE))</f>
        <v xml:space="preserve"> </v>
      </c>
      <c r="F105" s="132"/>
      <c r="G105" s="23"/>
      <c r="H105" s="13"/>
      <c r="I105" s="12"/>
      <c r="J105" s="23"/>
      <c r="K105" s="13"/>
      <c r="L105" s="12"/>
      <c r="M105" s="23"/>
      <c r="N105" s="13"/>
      <c r="O105" s="12"/>
      <c r="P105" s="69" t="str">
        <f>IF([1]計算!Z30=0," ",[1]計算!Z30)</f>
        <v xml:space="preserve"> </v>
      </c>
      <c r="Q105" s="11" t="s">
        <v>22</v>
      </c>
    </row>
    <row r="106" spans="1:19" ht="17.25" hidden="1" customHeight="1" x14ac:dyDescent="0.4">
      <c r="A106" s="117"/>
      <c r="B106" s="120"/>
      <c r="C106" s="123"/>
      <c r="D106" s="126"/>
      <c r="E106" s="15" t="str">
        <f>IF(ISERROR(VLOOKUP(6,[1]作成!$H$1323:$K$1377,3,FALSE))," ",VLOOKUP(6,[1]作成!$H$1323:$K$1377,3,FALSE))</f>
        <v xml:space="preserve"> </v>
      </c>
      <c r="F106" s="16" t="str">
        <f>IF(ISERROR(VLOOKUP(7,[1]作成!$H$1323:$K$1377,3,FALSE))," ",VLOOKUP(7,[1]作成!$H$1323:$K$1377,3,FALSE))</f>
        <v xml:space="preserve"> </v>
      </c>
      <c r="G106" s="24"/>
      <c r="H106" s="19"/>
      <c r="I106" s="21"/>
      <c r="J106" s="24"/>
      <c r="K106" s="19"/>
      <c r="L106" s="21"/>
      <c r="M106" s="24"/>
      <c r="N106" s="19"/>
      <c r="O106" s="21"/>
      <c r="P106" s="165" t="str">
        <f>IF([1]人数!I36=0," ",[1]人数!I36)</f>
        <v xml:space="preserve"> </v>
      </c>
      <c r="Q106" s="165"/>
    </row>
    <row r="107" spans="1:19" ht="17.25" hidden="1" customHeight="1" x14ac:dyDescent="0.4">
      <c r="A107" s="115" t="str">
        <f>IF([1]人数!$F37=0," ",[1]人数!$F37)</f>
        <v xml:space="preserve"> </v>
      </c>
      <c r="B107" s="118" t="s">
        <v>19</v>
      </c>
      <c r="C107" s="121" t="str">
        <f>IF(ISERROR(VLOOKUP(1,[1]作成!$H$1378:$K$1432,3,FALSE))," ",VLOOKUP(1,[1]作成!$H$1378:$K$1432,3,FALSE))</f>
        <v xml:space="preserve"> </v>
      </c>
      <c r="D107" s="124" t="str">
        <f>IF(ISERROR(VLOOKUP(2,[1]作成!$H$1378:$K$1432,4,FALSE))," ",VLOOKUP(2,[1]作成!$H$1378:$K$1432,4,FALSE))</f>
        <v xml:space="preserve"> </v>
      </c>
      <c r="E107" s="127" t="str">
        <f>IF(ISERROR(VLOOKUP(3,[1]作成!$H$1378:$K$1432,3,FALSE))," ",VLOOKUP(3,[1]作成!$H$1378:$K$1432,3,FALSE))</f>
        <v xml:space="preserve"> </v>
      </c>
      <c r="F107" s="128"/>
      <c r="G107" s="25"/>
      <c r="H107" s="26"/>
      <c r="I107" s="22"/>
      <c r="J107" s="25"/>
      <c r="K107" s="26"/>
      <c r="L107" s="22"/>
      <c r="M107" s="25"/>
      <c r="N107" s="26"/>
      <c r="O107" s="22"/>
      <c r="P107" s="69" t="str">
        <f>IF([1]計算!U31=0," ",[1]計算!U31)</f>
        <v xml:space="preserve"> </v>
      </c>
      <c r="Q107" s="7" t="s">
        <v>20</v>
      </c>
    </row>
    <row r="108" spans="1:19" ht="17.25" hidden="1" customHeight="1" x14ac:dyDescent="0.4">
      <c r="A108" s="116"/>
      <c r="B108" s="119"/>
      <c r="C108" s="122"/>
      <c r="D108" s="125"/>
      <c r="E108" s="131" t="str">
        <f>IF(ISERROR(VLOOKUP(4,[1]作成!$H$1378:$K$1432,3,FALSE))," ",VLOOKUP(4,[1]作成!$H$1378:$K$1432,3,FALSE))</f>
        <v xml:space="preserve"> </v>
      </c>
      <c r="F108" s="132"/>
      <c r="G108" s="23"/>
      <c r="H108" s="13"/>
      <c r="I108" s="12"/>
      <c r="J108" s="23"/>
      <c r="K108" s="13"/>
      <c r="L108" s="12"/>
      <c r="M108" s="23"/>
      <c r="N108" s="13"/>
      <c r="O108" s="12"/>
      <c r="P108" s="69" t="str">
        <f>IF([1]計算!X31=0," ",[1]計算!X31)</f>
        <v xml:space="preserve"> </v>
      </c>
      <c r="Q108" s="11" t="s">
        <v>22</v>
      </c>
    </row>
    <row r="109" spans="1:19" ht="17.25" hidden="1" customHeight="1" x14ac:dyDescent="0.4">
      <c r="A109" s="116"/>
      <c r="B109" s="119"/>
      <c r="C109" s="122"/>
      <c r="D109" s="125"/>
      <c r="E109" s="131" t="str">
        <f>IF(ISERROR(VLOOKUP(5,[1]作成!$H$1378:$K$1432,3,FALSE))," ",VLOOKUP(5,[1]作成!$H$1378:$K$1432,3,FALSE))</f>
        <v xml:space="preserve"> </v>
      </c>
      <c r="F109" s="132"/>
      <c r="G109" s="23"/>
      <c r="H109" s="13"/>
      <c r="I109" s="12"/>
      <c r="J109" s="23"/>
      <c r="K109" s="13"/>
      <c r="L109" s="12"/>
      <c r="M109" s="23"/>
      <c r="N109" s="13"/>
      <c r="O109" s="12"/>
      <c r="P109" s="69" t="str">
        <f>IF([1]計算!Z31=0," ",[1]計算!Z31)</f>
        <v xml:space="preserve"> </v>
      </c>
      <c r="Q109" s="11" t="s">
        <v>22</v>
      </c>
    </row>
    <row r="110" spans="1:19" ht="17.25" hidden="1" customHeight="1" x14ac:dyDescent="0.4">
      <c r="A110" s="117"/>
      <c r="B110" s="120"/>
      <c r="C110" s="123"/>
      <c r="D110" s="126"/>
      <c r="E110" s="15" t="str">
        <f>IF(ISERROR(VLOOKUP(6,[1]作成!$H$1378:$K$1432,3,FALSE))," ",VLOOKUP(6,[1]作成!$H$1378:$K$1432,3,FALSE))</f>
        <v xml:space="preserve"> </v>
      </c>
      <c r="F110" s="16" t="str">
        <f>IF(ISERROR(VLOOKUP(7,[1]作成!$H$1378:$K$1432,3,FALSE))," ",VLOOKUP(7,[1]作成!$H$1378:$K$1432,3,FALSE))</f>
        <v xml:space="preserve"> </v>
      </c>
      <c r="G110" s="24"/>
      <c r="H110" s="19"/>
      <c r="I110" s="21"/>
      <c r="J110" s="24"/>
      <c r="K110" s="19"/>
      <c r="L110" s="21"/>
      <c r="M110" s="24"/>
      <c r="N110" s="19"/>
      <c r="O110" s="21"/>
      <c r="P110" s="165" t="str">
        <f>IF([1]人数!I37=0," ",[1]人数!I37)</f>
        <v xml:space="preserve"> </v>
      </c>
      <c r="Q110" s="165"/>
    </row>
    <row r="111" spans="1:19" ht="15.95" customHeight="1" x14ac:dyDescent="0.4">
      <c r="A111" s="37"/>
      <c r="B111" s="37" t="s">
        <v>132</v>
      </c>
      <c r="C111" s="6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 t="s">
        <v>2</v>
      </c>
      <c r="S111" s="29"/>
    </row>
    <row r="112" spans="1:19" ht="15.95" customHeight="1" x14ac:dyDescent="0.4">
      <c r="A112" s="37"/>
      <c r="B112" s="37" t="s">
        <v>133</v>
      </c>
      <c r="C112" s="67"/>
      <c r="D112" s="37"/>
      <c r="E112" s="37"/>
      <c r="F112" s="37"/>
      <c r="G112" s="37"/>
      <c r="H112" s="37"/>
      <c r="I112" s="37"/>
      <c r="J112" s="37"/>
      <c r="K112" s="37"/>
      <c r="L112" s="36" t="s">
        <v>134</v>
      </c>
      <c r="M112" s="36"/>
      <c r="N112" s="36"/>
      <c r="O112" s="37"/>
      <c r="P112" s="37"/>
      <c r="Q112" s="37"/>
      <c r="R112" s="37" t="s">
        <v>2</v>
      </c>
      <c r="S112" s="29"/>
    </row>
    <row r="113" spans="1:19" ht="15.95" customHeight="1" x14ac:dyDescent="0.4">
      <c r="A113" s="37"/>
      <c r="B113" s="37" t="s">
        <v>135</v>
      </c>
      <c r="C113" s="6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 t="s">
        <v>2</v>
      </c>
      <c r="S113" s="29"/>
    </row>
    <row r="114" spans="1:19" ht="15.95" customHeight="1" x14ac:dyDescent="0.4">
      <c r="A114" s="37"/>
      <c r="B114" s="37"/>
      <c r="C114" s="6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 t="s">
        <v>2</v>
      </c>
      <c r="S114" s="29"/>
    </row>
    <row r="115" spans="1:19" ht="15.95" customHeight="1" x14ac:dyDescent="0.4">
      <c r="A115" s="37"/>
      <c r="B115" s="37"/>
      <c r="C115" s="6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 t="s">
        <v>2</v>
      </c>
      <c r="S115" s="29"/>
    </row>
    <row r="116" spans="1:19" ht="15.95" hidden="1" customHeight="1" x14ac:dyDescent="0.4">
      <c r="A116" s="2"/>
      <c r="B116" s="2"/>
      <c r="C116" s="27"/>
      <c r="D116" s="2"/>
      <c r="E116" s="2"/>
      <c r="F116" s="2"/>
      <c r="P116" s="2"/>
      <c r="Q116" s="2"/>
    </row>
    <row r="117" spans="1:19" ht="15.95" hidden="1" customHeight="1" x14ac:dyDescent="0.4">
      <c r="A117" s="2"/>
      <c r="B117" s="2"/>
      <c r="C117" s="27"/>
      <c r="D117" s="2"/>
      <c r="E117" s="2"/>
      <c r="F117" s="2"/>
      <c r="P117" s="2"/>
      <c r="Q117" s="2"/>
    </row>
    <row r="118" spans="1:19" ht="15.95" hidden="1" customHeight="1" x14ac:dyDescent="0.4">
      <c r="A118" s="2"/>
      <c r="B118" s="2"/>
      <c r="C118" s="27"/>
      <c r="D118" s="2"/>
      <c r="E118" s="2"/>
      <c r="F118" s="2"/>
      <c r="P118" s="2"/>
      <c r="Q118" s="2"/>
    </row>
    <row r="119" spans="1:19" ht="15.95" hidden="1" customHeight="1" x14ac:dyDescent="0.4">
      <c r="A119" s="2"/>
      <c r="B119" s="2"/>
      <c r="C119" s="27"/>
      <c r="D119" s="2"/>
      <c r="E119" s="2"/>
      <c r="F119" s="2"/>
      <c r="P119" s="2"/>
      <c r="Q119" s="2"/>
    </row>
    <row r="120" spans="1:19" ht="15.95" hidden="1" customHeight="1" x14ac:dyDescent="0.4">
      <c r="A120" s="2"/>
      <c r="B120" s="2"/>
      <c r="C120" s="27"/>
      <c r="D120" s="2"/>
      <c r="E120" s="2"/>
      <c r="F120" s="2"/>
      <c r="P120" s="2"/>
      <c r="Q120" s="2"/>
    </row>
    <row r="121" spans="1:19" ht="15.95" hidden="1" customHeight="1" x14ac:dyDescent="0.4">
      <c r="A121" s="2"/>
      <c r="B121" s="2"/>
      <c r="C121" s="27"/>
      <c r="D121" s="2"/>
      <c r="E121" s="2"/>
      <c r="F121" s="2"/>
      <c r="P121" s="2"/>
      <c r="Q121" s="2"/>
    </row>
    <row r="122" spans="1:19" ht="15.95" hidden="1" customHeight="1" x14ac:dyDescent="0.4">
      <c r="A122" s="2"/>
      <c r="B122" s="2"/>
      <c r="C122" s="27"/>
      <c r="D122" s="2"/>
      <c r="E122" s="2"/>
      <c r="F122" s="2"/>
      <c r="P122" s="2"/>
      <c r="Q122" s="2"/>
    </row>
    <row r="123" spans="1:19" ht="15.95" hidden="1" customHeight="1" x14ac:dyDescent="0.4">
      <c r="A123" s="2"/>
      <c r="B123" s="2"/>
      <c r="C123" s="27"/>
      <c r="D123" s="2"/>
      <c r="E123" s="2"/>
      <c r="F123" s="2"/>
      <c r="P123" s="2"/>
      <c r="Q123" s="2"/>
    </row>
    <row r="124" spans="1:19" ht="15.95" hidden="1" customHeight="1" x14ac:dyDescent="0.4">
      <c r="A124" s="2"/>
      <c r="B124" s="2"/>
      <c r="C124" s="27"/>
      <c r="D124" s="2"/>
      <c r="E124" s="2"/>
      <c r="F124" s="2"/>
      <c r="P124" s="2"/>
      <c r="Q124" s="2"/>
    </row>
    <row r="125" spans="1:19" ht="15.95" hidden="1" customHeight="1" x14ac:dyDescent="0.4">
      <c r="A125" s="2"/>
      <c r="B125" s="2"/>
      <c r="C125" s="27"/>
      <c r="D125" s="2"/>
      <c r="E125" s="2"/>
      <c r="F125" s="2"/>
      <c r="P125" s="2"/>
      <c r="Q125" s="2"/>
    </row>
    <row r="126" spans="1:19" ht="15.95" hidden="1" customHeight="1" x14ac:dyDescent="0.4">
      <c r="A126" s="2"/>
      <c r="B126" s="2"/>
      <c r="C126" s="27"/>
      <c r="D126" s="2"/>
      <c r="E126" s="2"/>
      <c r="F126" s="2"/>
      <c r="P126" s="2"/>
      <c r="Q126" s="2"/>
    </row>
    <row r="127" spans="1:19" ht="15.95" hidden="1" customHeight="1" x14ac:dyDescent="0.4">
      <c r="A127" s="2"/>
      <c r="B127" s="2"/>
      <c r="C127" s="27"/>
      <c r="D127" s="2"/>
      <c r="E127" s="2"/>
      <c r="F127" s="2"/>
      <c r="P127" s="2"/>
      <c r="Q127" s="2"/>
    </row>
    <row r="128" spans="1:19" ht="15.95" hidden="1" customHeight="1" x14ac:dyDescent="0.4">
      <c r="A128" s="2"/>
      <c r="B128" s="2"/>
      <c r="C128" s="27"/>
      <c r="D128" s="2"/>
      <c r="E128" s="2"/>
      <c r="F128" s="2"/>
      <c r="P128" s="2"/>
      <c r="Q128" s="2"/>
    </row>
    <row r="129" spans="1:19" ht="15.95" hidden="1" customHeight="1" x14ac:dyDescent="0.4">
      <c r="A129" s="2"/>
      <c r="B129" s="2"/>
      <c r="C129" s="27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27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27"/>
      <c r="D131" s="2"/>
      <c r="E131" s="2"/>
      <c r="F131" s="2"/>
      <c r="P131" s="2"/>
      <c r="Q131" s="2"/>
    </row>
    <row r="132" spans="1:19" ht="15.95" hidden="1" customHeight="1" x14ac:dyDescent="0.4">
      <c r="A132" s="2"/>
      <c r="B132" s="2"/>
      <c r="C132" s="27"/>
      <c r="D132" s="2"/>
      <c r="E132" s="2"/>
      <c r="F132" s="2"/>
      <c r="P132" s="2"/>
      <c r="Q132" s="2"/>
    </row>
    <row r="133" spans="1:19" x14ac:dyDescent="0.4">
      <c r="A133" s="29"/>
      <c r="B133" s="29"/>
      <c r="C133" s="68"/>
      <c r="D133" s="29"/>
      <c r="E133" s="29"/>
      <c r="F133" s="29"/>
      <c r="G133" s="37"/>
      <c r="H133" s="37"/>
      <c r="I133" s="37"/>
      <c r="J133" s="37"/>
      <c r="K133" s="37"/>
      <c r="L133" s="37"/>
      <c r="M133" s="37"/>
      <c r="N133" s="37"/>
      <c r="O133" s="37"/>
      <c r="P133" s="29"/>
      <c r="Q133" s="29"/>
      <c r="R133" s="37"/>
      <c r="S133" s="29"/>
    </row>
    <row r="134" spans="1:19" x14ac:dyDescent="0.4">
      <c r="A134" s="29"/>
      <c r="B134" s="29"/>
      <c r="C134" s="68"/>
      <c r="D134" s="29"/>
      <c r="E134" s="29"/>
      <c r="F134" s="29"/>
      <c r="G134" s="37"/>
      <c r="H134" s="37"/>
      <c r="I134" s="37"/>
      <c r="J134" s="37"/>
      <c r="K134" s="37"/>
      <c r="L134" s="37"/>
      <c r="M134" s="37"/>
      <c r="N134" s="37"/>
      <c r="O134" s="37"/>
      <c r="P134" s="29"/>
      <c r="Q134" s="29"/>
      <c r="R134" s="37"/>
      <c r="S134" s="29"/>
    </row>
  </sheetData>
  <sheetProtection autoFilter="0"/>
  <autoFilter ref="R2:R132" xr:uid="{00000000-0009-0000-0000-000002000000}">
    <filterColumn colId="0">
      <customFilters>
        <customFilter operator="notEqual" val=" "/>
      </customFilters>
    </filterColumn>
  </autoFilter>
  <mergeCells count="225">
    <mergeCell ref="P110:Q110"/>
    <mergeCell ref="A107:A110"/>
    <mergeCell ref="B107:B110"/>
    <mergeCell ref="C107:C110"/>
    <mergeCell ref="D107:D110"/>
    <mergeCell ref="E107:F107"/>
    <mergeCell ref="E108:F108"/>
    <mergeCell ref="E109:F109"/>
    <mergeCell ref="P102:Q102"/>
    <mergeCell ref="A103:A106"/>
    <mergeCell ref="B103:B106"/>
    <mergeCell ref="C103:C106"/>
    <mergeCell ref="D103:D106"/>
    <mergeCell ref="E103:F103"/>
    <mergeCell ref="E104:F104"/>
    <mergeCell ref="E105:F105"/>
    <mergeCell ref="P106:Q106"/>
    <mergeCell ref="A99:A102"/>
    <mergeCell ref="B99:B102"/>
    <mergeCell ref="C99:C102"/>
    <mergeCell ref="D99:D102"/>
    <mergeCell ref="E99:F99"/>
    <mergeCell ref="E100:F100"/>
    <mergeCell ref="E101:F101"/>
    <mergeCell ref="P94:Q94"/>
    <mergeCell ref="A95:A98"/>
    <mergeCell ref="B95:B98"/>
    <mergeCell ref="C95:C98"/>
    <mergeCell ref="D95:D98"/>
    <mergeCell ref="E95:F95"/>
    <mergeCell ref="E96:F96"/>
    <mergeCell ref="E97:F97"/>
    <mergeCell ref="P98:Q98"/>
    <mergeCell ref="A91:A94"/>
    <mergeCell ref="B91:B94"/>
    <mergeCell ref="C91:C94"/>
    <mergeCell ref="D91:D94"/>
    <mergeCell ref="E91:F91"/>
    <mergeCell ref="E92:F92"/>
    <mergeCell ref="E93:F93"/>
    <mergeCell ref="P86:Q86"/>
    <mergeCell ref="A87:A90"/>
    <mergeCell ref="B87:B90"/>
    <mergeCell ref="C87:C90"/>
    <mergeCell ref="D87:D90"/>
    <mergeCell ref="E87:F87"/>
    <mergeCell ref="E88:F88"/>
    <mergeCell ref="E89:F89"/>
    <mergeCell ref="P90:Q90"/>
    <mergeCell ref="A83:A86"/>
    <mergeCell ref="B83:B86"/>
    <mergeCell ref="C83:C86"/>
    <mergeCell ref="D83:D86"/>
    <mergeCell ref="E83:F83"/>
    <mergeCell ref="E84:F84"/>
    <mergeCell ref="E85:F85"/>
    <mergeCell ref="P78:Q78"/>
    <mergeCell ref="A79:A82"/>
    <mergeCell ref="B79:B82"/>
    <mergeCell ref="C79:C82"/>
    <mergeCell ref="D79:D82"/>
    <mergeCell ref="E79:F79"/>
    <mergeCell ref="E80:F80"/>
    <mergeCell ref="E81:F81"/>
    <mergeCell ref="P82:Q82"/>
    <mergeCell ref="A75:A78"/>
    <mergeCell ref="B75:B78"/>
    <mergeCell ref="C75:C78"/>
    <mergeCell ref="D75:D78"/>
    <mergeCell ref="E75:F75"/>
    <mergeCell ref="E76:F76"/>
    <mergeCell ref="E77:F77"/>
    <mergeCell ref="P70:Q70"/>
    <mergeCell ref="A71:A74"/>
    <mergeCell ref="B71:B74"/>
    <mergeCell ref="C71:C74"/>
    <mergeCell ref="D71:D74"/>
    <mergeCell ref="E71:F71"/>
    <mergeCell ref="E72:F72"/>
    <mergeCell ref="E73:F73"/>
    <mergeCell ref="P74:Q74"/>
    <mergeCell ref="A67:A70"/>
    <mergeCell ref="B67:B70"/>
    <mergeCell ref="C67:C70"/>
    <mergeCell ref="D67:D70"/>
    <mergeCell ref="E67:F67"/>
    <mergeCell ref="E68:F68"/>
    <mergeCell ref="E69:F69"/>
    <mergeCell ref="P62:Q62"/>
    <mergeCell ref="A63:A66"/>
    <mergeCell ref="B63:B66"/>
    <mergeCell ref="C63:C66"/>
    <mergeCell ref="D63:D66"/>
    <mergeCell ref="E63:F63"/>
    <mergeCell ref="E64:F64"/>
    <mergeCell ref="E65:F65"/>
    <mergeCell ref="P66:Q66"/>
    <mergeCell ref="A59:A62"/>
    <mergeCell ref="B59:B62"/>
    <mergeCell ref="C59:C62"/>
    <mergeCell ref="D59:D62"/>
    <mergeCell ref="E59:F59"/>
    <mergeCell ref="E60:F60"/>
    <mergeCell ref="E61:F61"/>
    <mergeCell ref="P54:Q54"/>
    <mergeCell ref="A55:A58"/>
    <mergeCell ref="B55:B58"/>
    <mergeCell ref="C55:C58"/>
    <mergeCell ref="D55:D58"/>
    <mergeCell ref="E55:F55"/>
    <mergeCell ref="E56:F56"/>
    <mergeCell ref="E57:F57"/>
    <mergeCell ref="P58:Q58"/>
    <mergeCell ref="A51:A54"/>
    <mergeCell ref="B51:B54"/>
    <mergeCell ref="C51:C54"/>
    <mergeCell ref="D51:D54"/>
    <mergeCell ref="E51:F51"/>
    <mergeCell ref="E52:F52"/>
    <mergeCell ref="E53:F53"/>
    <mergeCell ref="P46:Q46"/>
    <mergeCell ref="A47:A50"/>
    <mergeCell ref="B47:B50"/>
    <mergeCell ref="C47:C50"/>
    <mergeCell ref="D47:D50"/>
    <mergeCell ref="E47:F47"/>
    <mergeCell ref="E48:F48"/>
    <mergeCell ref="E49:F49"/>
    <mergeCell ref="P50:Q50"/>
    <mergeCell ref="A43:A46"/>
    <mergeCell ref="B43:B46"/>
    <mergeCell ref="C43:C46"/>
    <mergeCell ref="D43:D46"/>
    <mergeCell ref="E43:F43"/>
    <mergeCell ref="E44:F44"/>
    <mergeCell ref="E45:F45"/>
    <mergeCell ref="P38:Q38"/>
    <mergeCell ref="A39:A42"/>
    <mergeCell ref="B39:B42"/>
    <mergeCell ref="C39:C42"/>
    <mergeCell ref="D39:D42"/>
    <mergeCell ref="E39:F39"/>
    <mergeCell ref="E40:F40"/>
    <mergeCell ref="E41:F41"/>
    <mergeCell ref="P42:Q42"/>
    <mergeCell ref="A35:A38"/>
    <mergeCell ref="B35:B38"/>
    <mergeCell ref="C35:C38"/>
    <mergeCell ref="D35:D38"/>
    <mergeCell ref="E35:F35"/>
    <mergeCell ref="E36:F36"/>
    <mergeCell ref="E37:F37"/>
    <mergeCell ref="P30:Q30"/>
    <mergeCell ref="A31:A34"/>
    <mergeCell ref="B31:B34"/>
    <mergeCell ref="C31:C34"/>
    <mergeCell ref="D31:D34"/>
    <mergeCell ref="E31:F31"/>
    <mergeCell ref="E32:F32"/>
    <mergeCell ref="E33:F33"/>
    <mergeCell ref="P34:Q34"/>
    <mergeCell ref="A27:A30"/>
    <mergeCell ref="B27:B30"/>
    <mergeCell ref="C27:C30"/>
    <mergeCell ref="D27:D30"/>
    <mergeCell ref="E27:F27"/>
    <mergeCell ref="E28:F28"/>
    <mergeCell ref="E29:F29"/>
    <mergeCell ref="E13:F13"/>
    <mergeCell ref="P22:Q22"/>
    <mergeCell ref="A23:A26"/>
    <mergeCell ref="B23:B26"/>
    <mergeCell ref="C23:C26"/>
    <mergeCell ref="D23:D26"/>
    <mergeCell ref="E23:F23"/>
    <mergeCell ref="E24:F24"/>
    <mergeCell ref="E25:F25"/>
    <mergeCell ref="P26:Q26"/>
    <mergeCell ref="A19:A22"/>
    <mergeCell ref="B19:B22"/>
    <mergeCell ref="C19:C22"/>
    <mergeCell ref="D19:D22"/>
    <mergeCell ref="E19:F19"/>
    <mergeCell ref="E20:F20"/>
    <mergeCell ref="E21:F21"/>
    <mergeCell ref="A7:A10"/>
    <mergeCell ref="B7:B10"/>
    <mergeCell ref="C7:C10"/>
    <mergeCell ref="D7:D10"/>
    <mergeCell ref="E7:F7"/>
    <mergeCell ref="S7:S18"/>
    <mergeCell ref="E8:F8"/>
    <mergeCell ref="E9:F9"/>
    <mergeCell ref="P10:Q10"/>
    <mergeCell ref="A11:A14"/>
    <mergeCell ref="P14:Q14"/>
    <mergeCell ref="A15:A18"/>
    <mergeCell ref="B15:B18"/>
    <mergeCell ref="C15:C18"/>
    <mergeCell ref="D15:D18"/>
    <mergeCell ref="E15:F15"/>
    <mergeCell ref="E16:F16"/>
    <mergeCell ref="E17:F17"/>
    <mergeCell ref="P18:Q18"/>
    <mergeCell ref="B11:B14"/>
    <mergeCell ref="C11:C14"/>
    <mergeCell ref="D11:D14"/>
    <mergeCell ref="E11:F11"/>
    <mergeCell ref="E12:F12"/>
    <mergeCell ref="A3:A6"/>
    <mergeCell ref="B3:B6"/>
    <mergeCell ref="C3:F4"/>
    <mergeCell ref="G3:I4"/>
    <mergeCell ref="J3:L4"/>
    <mergeCell ref="M3:O4"/>
    <mergeCell ref="P3:Q3"/>
    <mergeCell ref="P4:Q4"/>
    <mergeCell ref="C5:C6"/>
    <mergeCell ref="D5:D6"/>
    <mergeCell ref="E5:F6"/>
    <mergeCell ref="G5:I6"/>
    <mergeCell ref="J5:L6"/>
    <mergeCell ref="M5:O6"/>
    <mergeCell ref="P5:Q5"/>
    <mergeCell ref="P6:Q6"/>
  </mergeCells>
  <phoneticPr fontId="3"/>
  <pageMargins left="0.70866141732283472" right="0.31496062992125984" top="0.55118110236220474" bottom="0.35433070866141736" header="0.31496062992125984" footer="0.31496062992125984"/>
  <pageSetup paperSize="9" scale="46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tabColor rgb="FFE43C70"/>
  </sheetPr>
  <dimension ref="A1:S134"/>
  <sheetViews>
    <sheetView view="pageBreakPreview" topLeftCell="A24" zoomScale="80" zoomScaleNormal="100" zoomScaleSheetLayoutView="80" workbookViewId="0">
      <selection activeCell="G35" sqref="G35:O38"/>
    </sheetView>
  </sheetViews>
  <sheetFormatPr defaultColWidth="0" defaultRowHeight="13.5" customHeight="1" zeroHeight="1" x14ac:dyDescent="0.4"/>
  <cols>
    <col min="1" max="1" width="6.25" style="1" customWidth="1"/>
    <col min="2" max="2" width="3" style="1" customWidth="1"/>
    <col min="3" max="3" width="17.75" style="28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102.75" customHeight="1" x14ac:dyDescent="0.4">
      <c r="E1" s="71" t="s">
        <v>199</v>
      </c>
    </row>
    <row r="2" spans="1:19" ht="51" customHeight="1" x14ac:dyDescent="0.4">
      <c r="A2" s="29"/>
      <c r="B2" s="30"/>
      <c r="C2" s="31"/>
      <c r="D2" s="32"/>
      <c r="E2" s="33">
        <f>[1]作成!B1</f>
        <v>4</v>
      </c>
      <c r="F2" s="34" t="s">
        <v>0</v>
      </c>
      <c r="G2" s="35"/>
      <c r="H2" s="35"/>
      <c r="I2" s="36"/>
      <c r="J2" s="37"/>
      <c r="K2" s="37"/>
      <c r="L2" s="37"/>
      <c r="M2" s="37"/>
      <c r="N2" s="37"/>
      <c r="O2" s="38"/>
      <c r="P2" s="39" t="s">
        <v>1</v>
      </c>
      <c r="Q2" s="40"/>
      <c r="R2" s="37" t="s">
        <v>2</v>
      </c>
      <c r="S2" s="29"/>
    </row>
    <row r="3" spans="1:19" ht="13.5" customHeight="1" x14ac:dyDescent="0.4">
      <c r="A3" s="73" t="s">
        <v>3</v>
      </c>
      <c r="B3" s="73" t="s">
        <v>4</v>
      </c>
      <c r="C3" s="76" t="s">
        <v>5</v>
      </c>
      <c r="D3" s="77"/>
      <c r="E3" s="77"/>
      <c r="F3" s="78"/>
      <c r="G3" s="82" t="s">
        <v>6</v>
      </c>
      <c r="H3" s="83"/>
      <c r="I3" s="84"/>
      <c r="J3" s="82" t="s">
        <v>7</v>
      </c>
      <c r="K3" s="83"/>
      <c r="L3" s="84"/>
      <c r="M3" s="82" t="s">
        <v>8</v>
      </c>
      <c r="N3" s="83"/>
      <c r="O3" s="84"/>
      <c r="P3" s="88" t="s">
        <v>9</v>
      </c>
      <c r="Q3" s="88"/>
      <c r="R3" s="37" t="s">
        <v>2</v>
      </c>
      <c r="S3" s="29"/>
    </row>
    <row r="4" spans="1:19" ht="13.5" customHeight="1" x14ac:dyDescent="0.4">
      <c r="A4" s="74"/>
      <c r="B4" s="74"/>
      <c r="C4" s="79"/>
      <c r="D4" s="80"/>
      <c r="E4" s="80"/>
      <c r="F4" s="81"/>
      <c r="G4" s="85"/>
      <c r="H4" s="86"/>
      <c r="I4" s="87"/>
      <c r="J4" s="85"/>
      <c r="K4" s="86"/>
      <c r="L4" s="87"/>
      <c r="M4" s="85"/>
      <c r="N4" s="86"/>
      <c r="O4" s="87"/>
      <c r="P4" s="88" t="s">
        <v>10</v>
      </c>
      <c r="Q4" s="88"/>
      <c r="R4" s="37" t="s">
        <v>2</v>
      </c>
      <c r="S4" s="29"/>
    </row>
    <row r="5" spans="1:19" ht="13.5" customHeight="1" x14ac:dyDescent="0.4">
      <c r="A5" s="74"/>
      <c r="B5" s="74"/>
      <c r="C5" s="89" t="s">
        <v>11</v>
      </c>
      <c r="D5" s="91" t="s">
        <v>12</v>
      </c>
      <c r="E5" s="93" t="s">
        <v>13</v>
      </c>
      <c r="F5" s="94"/>
      <c r="G5" s="97" t="s">
        <v>14</v>
      </c>
      <c r="H5" s="98"/>
      <c r="I5" s="99"/>
      <c r="J5" s="103" t="s">
        <v>15</v>
      </c>
      <c r="K5" s="104"/>
      <c r="L5" s="105"/>
      <c r="M5" s="109" t="s">
        <v>16</v>
      </c>
      <c r="N5" s="110"/>
      <c r="O5" s="111"/>
      <c r="P5" s="88" t="s">
        <v>17</v>
      </c>
      <c r="Q5" s="88"/>
      <c r="R5" s="37" t="s">
        <v>2</v>
      </c>
      <c r="S5" s="29"/>
    </row>
    <row r="6" spans="1:19" ht="13.5" customHeight="1" x14ac:dyDescent="0.4">
      <c r="A6" s="75"/>
      <c r="B6" s="75"/>
      <c r="C6" s="90"/>
      <c r="D6" s="92"/>
      <c r="E6" s="95"/>
      <c r="F6" s="96"/>
      <c r="G6" s="100"/>
      <c r="H6" s="101"/>
      <c r="I6" s="102"/>
      <c r="J6" s="106"/>
      <c r="K6" s="107"/>
      <c r="L6" s="108"/>
      <c r="M6" s="112"/>
      <c r="N6" s="113"/>
      <c r="O6" s="114"/>
      <c r="P6" s="88" t="s">
        <v>18</v>
      </c>
      <c r="Q6" s="88"/>
      <c r="R6" s="37" t="s">
        <v>2</v>
      </c>
      <c r="S6" s="29"/>
    </row>
    <row r="7" spans="1:19" ht="17.25" hidden="1" customHeight="1" x14ac:dyDescent="0.4">
      <c r="A7" s="115">
        <f>IF([1]人数!$F12=0," ",[1]人数!$F12)</f>
        <v>5</v>
      </c>
      <c r="B7" s="118" t="s">
        <v>19</v>
      </c>
      <c r="C7" s="121" t="str">
        <f>IF(ISERROR(VLOOKUP(1,[1]作成!$H$3:$K$57,3,FALSE))," ",VLOOKUP(1,[1]作成!$H$3:$K$57,3,FALSE))</f>
        <v xml:space="preserve"> </v>
      </c>
      <c r="D7" s="124" t="str">
        <f>IF(ISERROR(VLOOKUP(2,[1]作成!$H$3:$K$57,4,FALSE))," ",VLOOKUP(2,[1]作成!$H$3:$K$57,4,FALSE))</f>
        <v xml:space="preserve"> </v>
      </c>
      <c r="E7" s="127" t="str">
        <f>IF(ISERROR(VLOOKUP(3,[1]作成!$H$3:$K$57,3,FALSE))," ",VLOOKUP(3,[1]作成!$H$3:$K$57,3,FALSE))</f>
        <v xml:space="preserve"> </v>
      </c>
      <c r="F7" s="128"/>
      <c r="G7" s="3"/>
      <c r="H7" s="4"/>
      <c r="I7" s="5"/>
      <c r="J7" s="3"/>
      <c r="K7" s="4"/>
      <c r="L7" s="5"/>
      <c r="M7" s="4"/>
      <c r="N7" s="4"/>
      <c r="O7" s="4"/>
      <c r="P7" s="69" t="str">
        <f>IF([1]計算!U6=0," ",[1]計算!U6)</f>
        <v xml:space="preserve"> </v>
      </c>
      <c r="Q7" s="7" t="s">
        <v>20</v>
      </c>
      <c r="S7" s="129" t="s">
        <v>21</v>
      </c>
    </row>
    <row r="8" spans="1:19" ht="17.25" hidden="1" customHeight="1" x14ac:dyDescent="0.4">
      <c r="A8" s="116"/>
      <c r="B8" s="119"/>
      <c r="C8" s="122"/>
      <c r="D8" s="125"/>
      <c r="E8" s="131" t="str">
        <f>IF(ISERROR(VLOOKUP(4,[1]作成!$H$3:$K$57,3,FALSE))," ",VLOOKUP(4,[1]作成!$H$3:$K$57,3,FALSE))</f>
        <v xml:space="preserve"> </v>
      </c>
      <c r="F8" s="132"/>
      <c r="G8" s="8"/>
      <c r="H8" s="9"/>
      <c r="I8" s="10"/>
      <c r="J8" s="8"/>
      <c r="K8" s="9"/>
      <c r="L8" s="10"/>
      <c r="M8" s="9"/>
      <c r="N8" s="9"/>
      <c r="O8" s="9"/>
      <c r="P8" s="69" t="str">
        <f>IF([1]計算!X6=0," ",[1]計算!X6)</f>
        <v xml:space="preserve"> </v>
      </c>
      <c r="Q8" s="11" t="s">
        <v>22</v>
      </c>
      <c r="S8" s="129"/>
    </row>
    <row r="9" spans="1:19" ht="17.25" hidden="1" customHeight="1" x14ac:dyDescent="0.4">
      <c r="A9" s="116"/>
      <c r="B9" s="119"/>
      <c r="C9" s="122"/>
      <c r="D9" s="125"/>
      <c r="E9" s="131" t="str">
        <f>IF(ISERROR(VLOOKUP(5,[1]作成!$H$3:$K$57,3,FALSE))," ",VLOOKUP(5,[1]作成!$H$3:$K$57,3,FALSE))</f>
        <v xml:space="preserve"> </v>
      </c>
      <c r="F9" s="132"/>
      <c r="G9" s="8"/>
      <c r="H9" s="9"/>
      <c r="I9" s="10"/>
      <c r="J9" s="8"/>
      <c r="K9" s="9"/>
      <c r="L9" s="12"/>
      <c r="M9" s="9"/>
      <c r="N9" s="9"/>
      <c r="O9" s="13"/>
      <c r="P9" s="69" t="str">
        <f>IF([1]計算!Z6=0," ",[1]計算!Z6)</f>
        <v xml:space="preserve"> </v>
      </c>
      <c r="Q9" s="11" t="s">
        <v>22</v>
      </c>
      <c r="S9" s="129"/>
    </row>
    <row r="10" spans="1:19" ht="17.25" hidden="1" customHeight="1" x14ac:dyDescent="0.4">
      <c r="A10" s="117"/>
      <c r="B10" s="120"/>
      <c r="C10" s="123"/>
      <c r="D10" s="126"/>
      <c r="E10" s="14" t="str">
        <f>IF(ISERROR(VLOOKUP(6,[1]作成!$H$3:$K$57,3,FALSE))," ",VLOOKUP(6,[1]作成!$H$3:$K$57,3,FALSE))</f>
        <v xml:space="preserve"> </v>
      </c>
      <c r="F10" s="14" t="str">
        <f>IF(ISERROR(VLOOKUP(7,[1]作成!$H$3:$K$57,3,FALSE))," ",VLOOKUP(7,[1]作成!$H$3:$K$57,3,FALSE))</f>
        <v xml:space="preserve"> </v>
      </c>
      <c r="G10" s="8"/>
      <c r="H10" s="9"/>
      <c r="I10" s="12"/>
      <c r="J10" s="8"/>
      <c r="K10" s="9"/>
      <c r="L10" s="12"/>
      <c r="M10" s="9"/>
      <c r="N10" s="9"/>
      <c r="O10" s="13"/>
      <c r="P10" s="133" t="str">
        <f>IF([1]人数!I12=0," ",[1]人数!I12)</f>
        <v xml:space="preserve"> </v>
      </c>
      <c r="Q10" s="134"/>
      <c r="S10" s="129"/>
    </row>
    <row r="11" spans="1:19" ht="17.25" hidden="1" customHeight="1" x14ac:dyDescent="0.4">
      <c r="A11" s="115">
        <f>IF([1]人数!$F13=0," ",[1]人数!$F13)</f>
        <v>6</v>
      </c>
      <c r="B11" s="149" t="s">
        <v>23</v>
      </c>
      <c r="C11" s="121" t="str">
        <f>IF(ISERROR(VLOOKUP(1,[1]作成!$H$58:$K$112,3,FALSE))," ",VLOOKUP(1,[1]作成!$H$58:$K$112,3,FALSE))</f>
        <v xml:space="preserve"> </v>
      </c>
      <c r="D11" s="124" t="str">
        <f>IF(ISERROR(VLOOKUP(2,[1]作成!$H$58:$K$112,4,FALSE))," ",VLOOKUP(2,[1]作成!$H$58:$K$112,4,FALSE))</f>
        <v xml:space="preserve"> </v>
      </c>
      <c r="E11" s="127" t="str">
        <f>IF(ISERROR(VLOOKUP(3,[1]作成!$H$58:$K$112,3,FALSE))," ",VLOOKUP(3,[1]作成!$H$58:$K$112,3,FALSE))</f>
        <v xml:space="preserve"> </v>
      </c>
      <c r="F11" s="128"/>
      <c r="G11" s="3"/>
      <c r="H11" s="4"/>
      <c r="I11" s="4"/>
      <c r="J11" s="3"/>
      <c r="K11" s="4"/>
      <c r="L11" s="5"/>
      <c r="M11" s="4"/>
      <c r="N11" s="4"/>
      <c r="O11" s="5"/>
      <c r="P11" s="69" t="str">
        <f>IF([1]計算!U7=0," ",[1]計算!U7)</f>
        <v xml:space="preserve"> </v>
      </c>
      <c r="Q11" s="7" t="s">
        <v>20</v>
      </c>
      <c r="S11" s="129"/>
    </row>
    <row r="12" spans="1:19" ht="17.25" hidden="1" customHeight="1" x14ac:dyDescent="0.4">
      <c r="A12" s="116"/>
      <c r="B12" s="149"/>
      <c r="C12" s="122"/>
      <c r="D12" s="125"/>
      <c r="E12" s="131" t="str">
        <f>IF(ISERROR(VLOOKUP(4,[1]作成!$H$58:$K$112,3,FALSE))," ",VLOOKUP(4,[1]作成!$H$58:$K$112,3,FALSE))</f>
        <v xml:space="preserve"> </v>
      </c>
      <c r="F12" s="132"/>
      <c r="G12" s="8"/>
      <c r="H12" s="9"/>
      <c r="I12" s="13"/>
      <c r="J12" s="8"/>
      <c r="K12" s="9"/>
      <c r="L12" s="10"/>
      <c r="M12" s="9"/>
      <c r="N12" s="9"/>
      <c r="O12" s="10"/>
      <c r="P12" s="69" t="str">
        <f>IF([1]計算!X7=0," ",[1]計算!X7)</f>
        <v xml:space="preserve"> </v>
      </c>
      <c r="Q12" s="11" t="s">
        <v>22</v>
      </c>
      <c r="S12" s="129"/>
    </row>
    <row r="13" spans="1:19" ht="17.25" hidden="1" customHeight="1" x14ac:dyDescent="0.4">
      <c r="A13" s="116"/>
      <c r="B13" s="149"/>
      <c r="C13" s="122"/>
      <c r="D13" s="125"/>
      <c r="E13" s="131" t="str">
        <f>IF(ISERROR(VLOOKUP(5,[1]作成!$H$58:$K$112,3,FALSE))," ",VLOOKUP(5,[1]作成!$H$58:$K$112,3,FALSE))</f>
        <v xml:space="preserve"> </v>
      </c>
      <c r="F13" s="132"/>
      <c r="G13" s="8"/>
      <c r="H13" s="9"/>
      <c r="I13" s="13"/>
      <c r="J13" s="8"/>
      <c r="K13" s="9"/>
      <c r="L13" s="10"/>
      <c r="M13" s="9"/>
      <c r="N13" s="9"/>
      <c r="O13" s="12"/>
      <c r="P13" s="69" t="str">
        <f>IF([1]計算!Z7=0," ",[1]計算!Z7)</f>
        <v xml:space="preserve"> </v>
      </c>
      <c r="Q13" s="11" t="s">
        <v>22</v>
      </c>
      <c r="S13" s="129"/>
    </row>
    <row r="14" spans="1:19" ht="17.25" hidden="1" customHeight="1" x14ac:dyDescent="0.4">
      <c r="A14" s="117"/>
      <c r="B14" s="149"/>
      <c r="C14" s="123"/>
      <c r="D14" s="126"/>
      <c r="E14" s="15" t="str">
        <f>IF(ISERROR(VLOOKUP(6,[1]作成!$H$58:$K$112,3,FALSE))," ",VLOOKUP(6,[1]作成!$H$58:$K$112,3,FALSE))</f>
        <v xml:space="preserve"> </v>
      </c>
      <c r="F14" s="16" t="str">
        <f>IF(ISERROR(VLOOKUP(7,[1]作成!$H$58:$K$112,3,FALSE))," ",VLOOKUP(7,[1]作成!$H$58:$K$112,3,FALSE))</f>
        <v xml:space="preserve"> </v>
      </c>
      <c r="G14" s="17"/>
      <c r="H14" s="18"/>
      <c r="I14" s="19"/>
      <c r="J14" s="17"/>
      <c r="K14" s="18"/>
      <c r="L14" s="20"/>
      <c r="M14" s="18"/>
      <c r="N14" s="18"/>
      <c r="O14" s="21"/>
      <c r="P14" s="133" t="str">
        <f>IF([1]人数!I13=0," ",[1]人数!I13)</f>
        <v xml:space="preserve"> </v>
      </c>
      <c r="Q14" s="134"/>
      <c r="S14" s="129"/>
    </row>
    <row r="15" spans="1:19" ht="15" customHeight="1" x14ac:dyDescent="0.4">
      <c r="A15" s="135">
        <f>IF([1]人数!$F14=0," ",[1]人数!$F14)</f>
        <v>7</v>
      </c>
      <c r="B15" s="138" t="s">
        <v>24</v>
      </c>
      <c r="C15" s="139"/>
      <c r="D15" s="142"/>
      <c r="E15" s="145"/>
      <c r="F15" s="145"/>
      <c r="G15" s="41"/>
      <c r="H15" s="41"/>
      <c r="I15" s="42"/>
      <c r="J15" s="41"/>
      <c r="K15" s="41"/>
      <c r="L15" s="41"/>
      <c r="M15" s="41"/>
      <c r="N15" s="41"/>
      <c r="O15" s="42"/>
      <c r="P15" s="43"/>
      <c r="Q15" s="44"/>
      <c r="R15" s="37" t="s">
        <v>2</v>
      </c>
      <c r="S15" s="130"/>
    </row>
    <row r="16" spans="1:19" ht="15" customHeight="1" x14ac:dyDescent="0.4">
      <c r="A16" s="136"/>
      <c r="B16" s="138"/>
      <c r="C16" s="140"/>
      <c r="D16" s="143"/>
      <c r="E16" s="146"/>
      <c r="F16" s="146"/>
      <c r="G16" s="45"/>
      <c r="H16" s="45"/>
      <c r="I16" s="46"/>
      <c r="J16" s="45"/>
      <c r="K16" s="45"/>
      <c r="L16" s="45"/>
      <c r="M16" s="45"/>
      <c r="N16" s="45"/>
      <c r="O16" s="46"/>
      <c r="P16" s="47"/>
      <c r="Q16" s="48"/>
      <c r="R16" s="37" t="s">
        <v>2</v>
      </c>
      <c r="S16" s="130"/>
    </row>
    <row r="17" spans="1:19" ht="15" customHeight="1" x14ac:dyDescent="0.4">
      <c r="A17" s="136"/>
      <c r="B17" s="138"/>
      <c r="C17" s="140"/>
      <c r="D17" s="143"/>
      <c r="E17" s="146"/>
      <c r="F17" s="146"/>
      <c r="G17" s="45"/>
      <c r="H17" s="45"/>
      <c r="I17" s="46"/>
      <c r="J17" s="45"/>
      <c r="K17" s="45"/>
      <c r="L17" s="46"/>
      <c r="M17" s="45"/>
      <c r="N17" s="45"/>
      <c r="O17" s="46"/>
      <c r="P17" s="47"/>
      <c r="Q17" s="48"/>
      <c r="R17" s="37" t="s">
        <v>2</v>
      </c>
      <c r="S17" s="130"/>
    </row>
    <row r="18" spans="1:19" ht="15" customHeight="1" x14ac:dyDescent="0.4">
      <c r="A18" s="137"/>
      <c r="B18" s="138"/>
      <c r="C18" s="141"/>
      <c r="D18" s="144"/>
      <c r="E18" s="49"/>
      <c r="F18" s="49"/>
      <c r="G18" s="50"/>
      <c r="H18" s="50"/>
      <c r="I18" s="51"/>
      <c r="J18" s="50"/>
      <c r="K18" s="50"/>
      <c r="L18" s="51"/>
      <c r="M18" s="50"/>
      <c r="N18" s="50"/>
      <c r="O18" s="51"/>
      <c r="P18" s="147"/>
      <c r="Q18" s="148"/>
      <c r="R18" s="37" t="s">
        <v>2</v>
      </c>
      <c r="S18" s="130"/>
    </row>
    <row r="19" spans="1:19" ht="21" customHeight="1" x14ac:dyDescent="0.4">
      <c r="A19" s="135">
        <f>IF([1]人数!$F15=0," ",[1]人数!$F15)</f>
        <v>8</v>
      </c>
      <c r="B19" s="138" t="s">
        <v>25</v>
      </c>
      <c r="C19" s="152" t="s">
        <v>187</v>
      </c>
      <c r="D19" s="155" t="str">
        <f>IF(ISERROR(VLOOKUP(2,[1]作成!$H$168:$K$222,4,FALSE))," ",VLOOKUP(2,[1]作成!$H$168:$K$222,4,FALSE))</f>
        <v>牛乳</v>
      </c>
      <c r="E19" s="158" t="s">
        <v>137</v>
      </c>
      <c r="F19" s="159"/>
      <c r="G19" s="52" t="s">
        <v>26</v>
      </c>
      <c r="H19" s="45" t="s">
        <v>27</v>
      </c>
      <c r="I19" s="53"/>
      <c r="J19" s="52" t="s">
        <v>28</v>
      </c>
      <c r="K19" s="45" t="s">
        <v>29</v>
      </c>
      <c r="L19" s="54" t="s">
        <v>30</v>
      </c>
      <c r="M19" s="45" t="s">
        <v>31</v>
      </c>
      <c r="N19" s="45" t="s">
        <v>32</v>
      </c>
      <c r="O19" s="55"/>
      <c r="P19" s="70">
        <f>IF([1]計算!U9=0," ",[1]計算!U9)</f>
        <v>686.1008999999998</v>
      </c>
      <c r="Q19" s="57" t="s">
        <v>20</v>
      </c>
      <c r="R19" s="37" t="s">
        <v>2</v>
      </c>
      <c r="S19" s="29"/>
    </row>
    <row r="20" spans="1:19" ht="21" customHeight="1" x14ac:dyDescent="0.4">
      <c r="A20" s="136"/>
      <c r="B20" s="138"/>
      <c r="C20" s="153"/>
      <c r="D20" s="156"/>
      <c r="E20" s="160" t="s">
        <v>138</v>
      </c>
      <c r="F20" s="161"/>
      <c r="G20" s="52" t="s">
        <v>33</v>
      </c>
      <c r="H20" s="45" t="s">
        <v>34</v>
      </c>
      <c r="I20" s="53"/>
      <c r="J20" s="52" t="s">
        <v>35</v>
      </c>
      <c r="K20" s="45" t="s">
        <v>36</v>
      </c>
      <c r="L20" s="53" t="s">
        <v>37</v>
      </c>
      <c r="M20" s="45" t="s">
        <v>38</v>
      </c>
      <c r="N20" s="45" t="s">
        <v>39</v>
      </c>
      <c r="O20" s="55"/>
      <c r="P20" s="70">
        <f>IF([1]計算!X9=0," ",[1]計算!X9)</f>
        <v>26.480900000000005</v>
      </c>
      <c r="Q20" s="58" t="s">
        <v>22</v>
      </c>
      <c r="R20" s="37" t="s">
        <v>2</v>
      </c>
      <c r="S20" s="29"/>
    </row>
    <row r="21" spans="1:19" ht="21" customHeight="1" x14ac:dyDescent="0.4">
      <c r="A21" s="136"/>
      <c r="B21" s="138"/>
      <c r="C21" s="153"/>
      <c r="D21" s="156"/>
      <c r="E21" s="160" t="s">
        <v>139</v>
      </c>
      <c r="F21" s="161"/>
      <c r="G21" s="52" t="s">
        <v>40</v>
      </c>
      <c r="H21" s="45" t="s">
        <v>41</v>
      </c>
      <c r="I21" s="53"/>
      <c r="J21" s="52" t="s">
        <v>42</v>
      </c>
      <c r="K21" s="45" t="s">
        <v>43</v>
      </c>
      <c r="L21" s="53"/>
      <c r="M21" s="45" t="s">
        <v>44</v>
      </c>
      <c r="N21" s="45"/>
      <c r="O21" s="55"/>
      <c r="P21" s="70">
        <f>IF([1]計算!Z9=0," ",[1]計算!Z9)</f>
        <v>16.5624</v>
      </c>
      <c r="Q21" s="58" t="s">
        <v>22</v>
      </c>
      <c r="R21" s="37" t="s">
        <v>2</v>
      </c>
      <c r="S21" s="29"/>
    </row>
    <row r="22" spans="1:19" ht="21" customHeight="1" x14ac:dyDescent="0.4">
      <c r="A22" s="137"/>
      <c r="B22" s="138"/>
      <c r="C22" s="154"/>
      <c r="D22" s="157"/>
      <c r="E22" s="59" t="s">
        <v>140</v>
      </c>
      <c r="F22" s="60" t="s">
        <v>141</v>
      </c>
      <c r="G22" s="52" t="s">
        <v>45</v>
      </c>
      <c r="H22" s="45"/>
      <c r="I22" s="53"/>
      <c r="J22" s="52" t="s">
        <v>46</v>
      </c>
      <c r="K22" s="45" t="s">
        <v>47</v>
      </c>
      <c r="L22" s="53"/>
      <c r="M22" s="45" t="s">
        <v>48</v>
      </c>
      <c r="N22" s="46"/>
      <c r="O22" s="55"/>
      <c r="P22" s="150" t="s">
        <v>195</v>
      </c>
      <c r="Q22" s="151"/>
      <c r="R22" s="37" t="s">
        <v>2</v>
      </c>
      <c r="S22" s="29"/>
    </row>
    <row r="23" spans="1:19" ht="21" customHeight="1" x14ac:dyDescent="0.4">
      <c r="A23" s="135">
        <f>IF([1]人数!$F16=0," ",[1]人数!$F16)</f>
        <v>9</v>
      </c>
      <c r="B23" s="138" t="s">
        <v>49</v>
      </c>
      <c r="C23" s="152" t="s">
        <v>188</v>
      </c>
      <c r="D23" s="155" t="str">
        <f>IF(ISERROR(VLOOKUP(2,[1]作成!$H$223:$K$277,4,FALSE))," ",VLOOKUP(2,[1]作成!$H$223:$K$277,4,FALSE))</f>
        <v>牛乳</v>
      </c>
      <c r="E23" s="158" t="s">
        <v>142</v>
      </c>
      <c r="F23" s="159"/>
      <c r="G23" s="61" t="s">
        <v>26</v>
      </c>
      <c r="H23" s="41" t="s">
        <v>50</v>
      </c>
      <c r="I23" s="62"/>
      <c r="J23" s="61" t="s">
        <v>36</v>
      </c>
      <c r="K23" s="41" t="s">
        <v>30</v>
      </c>
      <c r="L23" s="63"/>
      <c r="M23" s="41" t="s">
        <v>51</v>
      </c>
      <c r="N23" s="41" t="s">
        <v>52</v>
      </c>
      <c r="O23" s="63"/>
      <c r="P23" s="70">
        <f>IF([1]計算!U10=0," ",[1]計算!U10)</f>
        <v>662.57377999999983</v>
      </c>
      <c r="Q23" s="57" t="s">
        <v>20</v>
      </c>
      <c r="R23" s="37" t="s">
        <v>2</v>
      </c>
      <c r="S23" s="29"/>
    </row>
    <row r="24" spans="1:19" ht="21" customHeight="1" x14ac:dyDescent="0.4">
      <c r="A24" s="136"/>
      <c r="B24" s="138"/>
      <c r="C24" s="153"/>
      <c r="D24" s="156"/>
      <c r="E24" s="160" t="s">
        <v>143</v>
      </c>
      <c r="F24" s="161"/>
      <c r="G24" s="52" t="s">
        <v>27</v>
      </c>
      <c r="H24" s="45" t="s">
        <v>33</v>
      </c>
      <c r="I24" s="53"/>
      <c r="J24" s="52" t="s">
        <v>28</v>
      </c>
      <c r="K24" s="45" t="s">
        <v>37</v>
      </c>
      <c r="L24" s="54"/>
      <c r="M24" s="45" t="s">
        <v>53</v>
      </c>
      <c r="N24" s="45" t="s">
        <v>54</v>
      </c>
      <c r="O24" s="54"/>
      <c r="P24" s="70">
        <f>IF([1]計算!X10=0," ",[1]計算!X10)</f>
        <v>27.165483999999999</v>
      </c>
      <c r="Q24" s="58" t="s">
        <v>22</v>
      </c>
      <c r="R24" s="37" t="s">
        <v>2</v>
      </c>
      <c r="S24" s="29"/>
    </row>
    <row r="25" spans="1:19" ht="21" customHeight="1" x14ac:dyDescent="0.4">
      <c r="A25" s="136"/>
      <c r="B25" s="138"/>
      <c r="C25" s="153"/>
      <c r="D25" s="156"/>
      <c r="E25" s="160" t="s">
        <v>144</v>
      </c>
      <c r="F25" s="161"/>
      <c r="G25" s="52" t="s">
        <v>55</v>
      </c>
      <c r="H25" s="45" t="s">
        <v>56</v>
      </c>
      <c r="I25" s="53"/>
      <c r="J25" s="52" t="s">
        <v>57</v>
      </c>
      <c r="K25" s="45"/>
      <c r="L25" s="54"/>
      <c r="M25" s="45" t="s">
        <v>38</v>
      </c>
      <c r="N25" s="45"/>
      <c r="O25" s="53"/>
      <c r="P25" s="70">
        <f>IF([1]計算!Z10=0," ",[1]計算!Z10)</f>
        <v>19.602005999999996</v>
      </c>
      <c r="Q25" s="58" t="s">
        <v>22</v>
      </c>
      <c r="R25" s="37" t="s">
        <v>2</v>
      </c>
      <c r="S25" s="29"/>
    </row>
    <row r="26" spans="1:19" ht="21" customHeight="1" x14ac:dyDescent="0.4">
      <c r="A26" s="137"/>
      <c r="B26" s="138"/>
      <c r="C26" s="154"/>
      <c r="D26" s="157"/>
      <c r="E26" s="59" t="s">
        <v>141</v>
      </c>
      <c r="F26" s="60" t="s">
        <v>141</v>
      </c>
      <c r="G26" s="64" t="s">
        <v>45</v>
      </c>
      <c r="H26" s="50" t="s">
        <v>58</v>
      </c>
      <c r="I26" s="65"/>
      <c r="J26" s="64" t="s">
        <v>59</v>
      </c>
      <c r="K26" s="50"/>
      <c r="L26" s="66"/>
      <c r="M26" s="50" t="s">
        <v>60</v>
      </c>
      <c r="N26" s="50"/>
      <c r="O26" s="65"/>
      <c r="P26" s="150" t="str">
        <f>IF([1]人数!I16=0," ",[1]人数!I16)</f>
        <v xml:space="preserve"> </v>
      </c>
      <c r="Q26" s="151"/>
      <c r="R26" s="37" t="s">
        <v>2</v>
      </c>
      <c r="S26" s="29"/>
    </row>
    <row r="27" spans="1:19" ht="21" customHeight="1" x14ac:dyDescent="0.4">
      <c r="A27" s="135">
        <f>IF([1]人数!$F17=0," ",[1]人数!$F17)</f>
        <v>12</v>
      </c>
      <c r="B27" s="162" t="s">
        <v>19</v>
      </c>
      <c r="C27" s="152" t="s">
        <v>189</v>
      </c>
      <c r="D27" s="155" t="str">
        <f>IF(ISERROR(VLOOKUP(2,[1]作成!$H$278:$K$332,4,FALSE))," ",VLOOKUP(2,[1]作成!$H$278:$K$332,4,FALSE))</f>
        <v>牛乳</v>
      </c>
      <c r="E27" s="158" t="s">
        <v>145</v>
      </c>
      <c r="F27" s="159"/>
      <c r="G27" s="52" t="s">
        <v>26</v>
      </c>
      <c r="H27" s="45"/>
      <c r="I27" s="54"/>
      <c r="J27" s="52" t="s">
        <v>61</v>
      </c>
      <c r="K27" s="45" t="s">
        <v>28</v>
      </c>
      <c r="L27" s="54"/>
      <c r="M27" s="45" t="s">
        <v>62</v>
      </c>
      <c r="N27" s="45" t="s">
        <v>63</v>
      </c>
      <c r="O27" s="45"/>
      <c r="P27" s="70">
        <f>IF([1]計算!U11=0," ",[1]計算!U11)</f>
        <v>683.02570000000003</v>
      </c>
      <c r="Q27" s="57" t="s">
        <v>20</v>
      </c>
      <c r="R27" s="37" t="s">
        <v>2</v>
      </c>
      <c r="S27" s="29"/>
    </row>
    <row r="28" spans="1:19" ht="21" customHeight="1" x14ac:dyDescent="0.4">
      <c r="A28" s="136"/>
      <c r="B28" s="163"/>
      <c r="C28" s="153"/>
      <c r="D28" s="156"/>
      <c r="E28" s="160" t="s">
        <v>146</v>
      </c>
      <c r="F28" s="161"/>
      <c r="G28" s="52" t="s">
        <v>64</v>
      </c>
      <c r="H28" s="45"/>
      <c r="I28" s="54"/>
      <c r="J28" s="52" t="s">
        <v>43</v>
      </c>
      <c r="K28" s="45" t="s">
        <v>65</v>
      </c>
      <c r="L28" s="53"/>
      <c r="M28" s="45" t="s">
        <v>32</v>
      </c>
      <c r="N28" s="45" t="s">
        <v>66</v>
      </c>
      <c r="O28" s="46"/>
      <c r="P28" s="70">
        <f>IF([1]計算!X11=0," ",[1]計算!X11)</f>
        <v>26.146409999999999</v>
      </c>
      <c r="Q28" s="58" t="s">
        <v>22</v>
      </c>
      <c r="R28" s="37" t="s">
        <v>2</v>
      </c>
      <c r="S28" s="29"/>
    </row>
    <row r="29" spans="1:19" ht="21" customHeight="1" x14ac:dyDescent="0.4">
      <c r="A29" s="136"/>
      <c r="B29" s="163"/>
      <c r="C29" s="153"/>
      <c r="D29" s="156"/>
      <c r="E29" s="160" t="s">
        <v>147</v>
      </c>
      <c r="F29" s="161"/>
      <c r="G29" s="52" t="s">
        <v>67</v>
      </c>
      <c r="H29" s="45"/>
      <c r="I29" s="54"/>
      <c r="J29" s="52" t="s">
        <v>36</v>
      </c>
      <c r="K29" s="45" t="s">
        <v>68</v>
      </c>
      <c r="L29" s="53"/>
      <c r="M29" s="45" t="s">
        <v>38</v>
      </c>
      <c r="N29" s="45" t="s">
        <v>69</v>
      </c>
      <c r="O29" s="46"/>
      <c r="P29" s="70">
        <f>IF([1]計算!Z11=0," ",[1]計算!Z11)</f>
        <v>33.608189999999986</v>
      </c>
      <c r="Q29" s="58" t="s">
        <v>22</v>
      </c>
      <c r="R29" s="37" t="s">
        <v>2</v>
      </c>
      <c r="S29" s="29"/>
    </row>
    <row r="30" spans="1:19" ht="21" customHeight="1" x14ac:dyDescent="0.4">
      <c r="A30" s="137"/>
      <c r="B30" s="164"/>
      <c r="C30" s="154"/>
      <c r="D30" s="157"/>
      <c r="E30" s="49" t="s">
        <v>141</v>
      </c>
      <c r="F30" s="49" t="s">
        <v>141</v>
      </c>
      <c r="G30" s="52" t="s">
        <v>27</v>
      </c>
      <c r="H30" s="45"/>
      <c r="I30" s="54"/>
      <c r="J30" s="52" t="s">
        <v>70</v>
      </c>
      <c r="K30" s="45"/>
      <c r="L30" s="53"/>
      <c r="M30" s="45" t="s">
        <v>60</v>
      </c>
      <c r="N30" s="45"/>
      <c r="O30" s="46"/>
      <c r="P30" s="150" t="str">
        <f>IF([1]人数!I17=0," ",[1]人数!I17)</f>
        <v xml:space="preserve"> </v>
      </c>
      <c r="Q30" s="151"/>
      <c r="R30" s="37" t="s">
        <v>2</v>
      </c>
      <c r="S30" s="29"/>
    </row>
    <row r="31" spans="1:19" ht="21" customHeight="1" x14ac:dyDescent="0.4">
      <c r="A31" s="135">
        <f>IF([1]人数!$F18=0," ",[1]人数!$F18)</f>
        <v>13</v>
      </c>
      <c r="B31" s="138" t="s">
        <v>23</v>
      </c>
      <c r="C31" s="152" t="s">
        <v>188</v>
      </c>
      <c r="D31" s="155" t="str">
        <f>IF(ISERROR(VLOOKUP(2,[1]作成!$H$333:$K$387,4,FALSE))," ",VLOOKUP(2,[1]作成!$H$333:$K$387,4,FALSE))</f>
        <v>牛乳</v>
      </c>
      <c r="E31" s="158" t="s">
        <v>148</v>
      </c>
      <c r="F31" s="159"/>
      <c r="G31" s="61" t="s">
        <v>26</v>
      </c>
      <c r="H31" s="41" t="s">
        <v>71</v>
      </c>
      <c r="I31" s="63" t="s">
        <v>72</v>
      </c>
      <c r="J31" s="61" t="s">
        <v>36</v>
      </c>
      <c r="K31" s="41" t="s">
        <v>57</v>
      </c>
      <c r="L31" s="63" t="s">
        <v>73</v>
      </c>
      <c r="M31" s="41" t="s">
        <v>51</v>
      </c>
      <c r="N31" s="41" t="s">
        <v>38</v>
      </c>
      <c r="O31" s="63"/>
      <c r="P31" s="70">
        <f>IF([1]計算!U12=0," ",[1]計算!U12)</f>
        <v>664.01089999999965</v>
      </c>
      <c r="Q31" s="57" t="s">
        <v>20</v>
      </c>
      <c r="R31" s="37" t="s">
        <v>2</v>
      </c>
      <c r="S31" s="29"/>
    </row>
    <row r="32" spans="1:19" ht="21" customHeight="1" x14ac:dyDescent="0.4">
      <c r="A32" s="136"/>
      <c r="B32" s="138"/>
      <c r="C32" s="153"/>
      <c r="D32" s="156"/>
      <c r="E32" s="160" t="s">
        <v>149</v>
      </c>
      <c r="F32" s="161"/>
      <c r="G32" s="52" t="s">
        <v>74</v>
      </c>
      <c r="H32" s="45" t="s">
        <v>75</v>
      </c>
      <c r="I32" s="53"/>
      <c r="J32" s="52" t="s">
        <v>68</v>
      </c>
      <c r="K32" s="45" t="s">
        <v>61</v>
      </c>
      <c r="L32" s="54"/>
      <c r="M32" s="45" t="s">
        <v>44</v>
      </c>
      <c r="N32" s="45" t="s">
        <v>76</v>
      </c>
      <c r="O32" s="54"/>
      <c r="P32" s="70">
        <f>IF([1]計算!X12=0," ",[1]計算!X12)</f>
        <v>30.926629999999999</v>
      </c>
      <c r="Q32" s="58" t="s">
        <v>22</v>
      </c>
      <c r="R32" s="37" t="s">
        <v>2</v>
      </c>
      <c r="S32" s="29"/>
    </row>
    <row r="33" spans="1:19" ht="21" customHeight="1" x14ac:dyDescent="0.4">
      <c r="A33" s="136"/>
      <c r="B33" s="138"/>
      <c r="C33" s="153"/>
      <c r="D33" s="156"/>
      <c r="E33" s="160" t="s">
        <v>150</v>
      </c>
      <c r="F33" s="161"/>
      <c r="G33" s="52" t="s">
        <v>56</v>
      </c>
      <c r="H33" s="45" t="s">
        <v>27</v>
      </c>
      <c r="I33" s="53"/>
      <c r="J33" s="52" t="s">
        <v>70</v>
      </c>
      <c r="K33" s="45" t="s">
        <v>43</v>
      </c>
      <c r="L33" s="54"/>
      <c r="M33" s="45" t="s">
        <v>52</v>
      </c>
      <c r="N33" s="45"/>
      <c r="O33" s="54"/>
      <c r="P33" s="70">
        <f>IF([1]計算!Z12=0," ",[1]計算!Z12)</f>
        <v>17.633990000000004</v>
      </c>
      <c r="Q33" s="58" t="s">
        <v>22</v>
      </c>
      <c r="R33" s="37" t="s">
        <v>2</v>
      </c>
      <c r="S33" s="29"/>
    </row>
    <row r="34" spans="1:19" ht="21" customHeight="1" x14ac:dyDescent="0.4">
      <c r="A34" s="137"/>
      <c r="B34" s="138"/>
      <c r="C34" s="154"/>
      <c r="D34" s="157"/>
      <c r="E34" s="59" t="s">
        <v>72</v>
      </c>
      <c r="F34" s="60" t="s">
        <v>141</v>
      </c>
      <c r="G34" s="64" t="s">
        <v>77</v>
      </c>
      <c r="H34" s="50" t="s">
        <v>58</v>
      </c>
      <c r="I34" s="65"/>
      <c r="J34" s="64" t="s">
        <v>28</v>
      </c>
      <c r="K34" s="50" t="s">
        <v>78</v>
      </c>
      <c r="L34" s="65"/>
      <c r="M34" s="50" t="s">
        <v>53</v>
      </c>
      <c r="N34" s="50"/>
      <c r="O34" s="65"/>
      <c r="P34" s="150" t="str">
        <f>IF([1]人数!I18=0," ",[1]人数!I18)</f>
        <v xml:space="preserve"> </v>
      </c>
      <c r="Q34" s="151"/>
      <c r="R34" s="37" t="s">
        <v>2</v>
      </c>
      <c r="S34" s="29"/>
    </row>
    <row r="35" spans="1:19" ht="21" customHeight="1" x14ac:dyDescent="0.4">
      <c r="A35" s="135">
        <f>IF([1]人数!$F19=0," ",[1]人数!$F19)</f>
        <v>14</v>
      </c>
      <c r="B35" s="138" t="s">
        <v>24</v>
      </c>
      <c r="C35" s="152" t="s">
        <v>188</v>
      </c>
      <c r="D35" s="155" t="str">
        <f>IF(ISERROR(VLOOKUP(2,[1]作成!$H$388:$K$442,4,FALSE))," ",VLOOKUP(2,[1]作成!$H$388:$K$442,4,FALSE))</f>
        <v>牛乳</v>
      </c>
      <c r="E35" s="158" t="s">
        <v>151</v>
      </c>
      <c r="F35" s="159"/>
      <c r="G35" s="52" t="s">
        <v>26</v>
      </c>
      <c r="H35" s="45" t="s">
        <v>58</v>
      </c>
      <c r="I35" s="54"/>
      <c r="J35" s="52" t="s">
        <v>202</v>
      </c>
      <c r="K35" s="45" t="s">
        <v>79</v>
      </c>
      <c r="L35" s="54" t="s">
        <v>136</v>
      </c>
      <c r="M35" s="45" t="s">
        <v>51</v>
      </c>
      <c r="N35" s="45" t="s">
        <v>83</v>
      </c>
      <c r="O35" s="54"/>
      <c r="P35" s="70">
        <f>IF([1]計算!U13=0," ",[1]計算!U13)</f>
        <v>654.54720000000009</v>
      </c>
      <c r="Q35" s="57" t="s">
        <v>20</v>
      </c>
      <c r="R35" s="37" t="s">
        <v>2</v>
      </c>
      <c r="S35" s="29"/>
    </row>
    <row r="36" spans="1:19" ht="21" customHeight="1" x14ac:dyDescent="0.4">
      <c r="A36" s="136"/>
      <c r="B36" s="138"/>
      <c r="C36" s="153"/>
      <c r="D36" s="156"/>
      <c r="E36" s="160" t="s">
        <v>152</v>
      </c>
      <c r="F36" s="161"/>
      <c r="G36" s="52" t="s">
        <v>27</v>
      </c>
      <c r="H36" s="45" t="s">
        <v>56</v>
      </c>
      <c r="I36" s="54"/>
      <c r="J36" s="52" t="s">
        <v>80</v>
      </c>
      <c r="K36" s="45" t="s">
        <v>36</v>
      </c>
      <c r="L36" s="54"/>
      <c r="M36" s="45" t="s">
        <v>44</v>
      </c>
      <c r="N36" s="45"/>
      <c r="O36" s="54"/>
      <c r="P36" s="70">
        <f>IF([1]計算!X13=0," ",[1]計算!X13)</f>
        <v>29.553679999999993</v>
      </c>
      <c r="Q36" s="58" t="s">
        <v>22</v>
      </c>
      <c r="R36" s="37" t="s">
        <v>2</v>
      </c>
      <c r="S36" s="29"/>
    </row>
    <row r="37" spans="1:19" ht="21" customHeight="1" x14ac:dyDescent="0.4">
      <c r="A37" s="136"/>
      <c r="B37" s="138"/>
      <c r="C37" s="153"/>
      <c r="D37" s="156"/>
      <c r="E37" s="160" t="s">
        <v>153</v>
      </c>
      <c r="F37" s="161"/>
      <c r="G37" s="52" t="s">
        <v>81</v>
      </c>
      <c r="H37" s="45"/>
      <c r="I37" s="53"/>
      <c r="J37" s="52" t="s">
        <v>70</v>
      </c>
      <c r="K37" s="45" t="s">
        <v>28</v>
      </c>
      <c r="L37" s="54"/>
      <c r="M37" s="45" t="s">
        <v>97</v>
      </c>
      <c r="N37" s="46"/>
      <c r="O37" s="54"/>
      <c r="P37" s="70">
        <f>IF([1]計算!Z13=0," ",[1]計算!Z13)</f>
        <v>22.015919999999998</v>
      </c>
      <c r="Q37" s="58" t="s">
        <v>22</v>
      </c>
      <c r="R37" s="37" t="s">
        <v>2</v>
      </c>
      <c r="S37" s="29"/>
    </row>
    <row r="38" spans="1:19" ht="21" customHeight="1" x14ac:dyDescent="0.4">
      <c r="A38" s="137"/>
      <c r="B38" s="138"/>
      <c r="C38" s="154"/>
      <c r="D38" s="157"/>
      <c r="E38" s="59" t="s">
        <v>141</v>
      </c>
      <c r="F38" s="60" t="s">
        <v>141</v>
      </c>
      <c r="G38" s="52" t="s">
        <v>82</v>
      </c>
      <c r="H38" s="45"/>
      <c r="I38" s="53"/>
      <c r="J38" s="52" t="s">
        <v>57</v>
      </c>
      <c r="K38" s="45" t="s">
        <v>30</v>
      </c>
      <c r="L38" s="53"/>
      <c r="M38" s="45" t="s">
        <v>48</v>
      </c>
      <c r="N38" s="46"/>
      <c r="O38" s="54"/>
      <c r="P38" s="150" t="s">
        <v>194</v>
      </c>
      <c r="Q38" s="151"/>
      <c r="R38" s="37" t="s">
        <v>2</v>
      </c>
      <c r="S38" s="29"/>
    </row>
    <row r="39" spans="1:19" ht="21" customHeight="1" x14ac:dyDescent="0.4">
      <c r="A39" s="135">
        <f>IF([1]人数!$F20=0," ",[1]人数!$F20)</f>
        <v>15</v>
      </c>
      <c r="B39" s="138" t="s">
        <v>25</v>
      </c>
      <c r="C39" s="152" t="s">
        <v>188</v>
      </c>
      <c r="D39" s="155" t="str">
        <f>IF(ISERROR(VLOOKUP(2,[1]作成!$H$443:$K$497,4,FALSE))," ",VLOOKUP(2,[1]作成!$H$443:$K$497,4,FALSE))</f>
        <v>牛乳</v>
      </c>
      <c r="E39" s="158" t="s">
        <v>154</v>
      </c>
      <c r="F39" s="159"/>
      <c r="G39" s="61" t="s">
        <v>26</v>
      </c>
      <c r="H39" s="41" t="s">
        <v>84</v>
      </c>
      <c r="I39" s="62"/>
      <c r="J39" s="61" t="s">
        <v>28</v>
      </c>
      <c r="K39" s="41" t="s">
        <v>42</v>
      </c>
      <c r="L39" s="63" t="s">
        <v>73</v>
      </c>
      <c r="M39" s="41" t="s">
        <v>51</v>
      </c>
      <c r="N39" s="41" t="s">
        <v>32</v>
      </c>
      <c r="O39" s="63"/>
      <c r="P39" s="70">
        <f>IF([1]計算!U14=0," ",[1]計算!U14)</f>
        <v>716.21510000000012</v>
      </c>
      <c r="Q39" s="57" t="s">
        <v>20</v>
      </c>
      <c r="R39" s="37" t="s">
        <v>2</v>
      </c>
      <c r="S39" s="29"/>
    </row>
    <row r="40" spans="1:19" ht="21" customHeight="1" x14ac:dyDescent="0.4">
      <c r="A40" s="136"/>
      <c r="B40" s="138"/>
      <c r="C40" s="153"/>
      <c r="D40" s="156"/>
      <c r="E40" s="160" t="s">
        <v>155</v>
      </c>
      <c r="F40" s="161"/>
      <c r="G40" s="52" t="s">
        <v>85</v>
      </c>
      <c r="H40" s="45" t="s">
        <v>86</v>
      </c>
      <c r="I40" s="53"/>
      <c r="J40" s="52" t="s">
        <v>87</v>
      </c>
      <c r="K40" s="45" t="s">
        <v>35</v>
      </c>
      <c r="L40" s="54"/>
      <c r="M40" s="45" t="s">
        <v>88</v>
      </c>
      <c r="N40" s="45" t="s">
        <v>44</v>
      </c>
      <c r="O40" s="53"/>
      <c r="P40" s="70">
        <f>IF([1]計算!X14=0," ",[1]計算!X14)</f>
        <v>30.035589999999988</v>
      </c>
      <c r="Q40" s="58" t="s">
        <v>22</v>
      </c>
      <c r="R40" s="37" t="s">
        <v>2</v>
      </c>
      <c r="S40" s="29"/>
    </row>
    <row r="41" spans="1:19" ht="21" customHeight="1" x14ac:dyDescent="0.4">
      <c r="A41" s="136"/>
      <c r="B41" s="138"/>
      <c r="C41" s="153"/>
      <c r="D41" s="156"/>
      <c r="E41" s="160" t="s">
        <v>156</v>
      </c>
      <c r="F41" s="161"/>
      <c r="G41" s="52" t="s">
        <v>89</v>
      </c>
      <c r="H41" s="45"/>
      <c r="I41" s="53"/>
      <c r="J41" s="52" t="s">
        <v>37</v>
      </c>
      <c r="K41" s="45" t="s">
        <v>43</v>
      </c>
      <c r="L41" s="54"/>
      <c r="M41" s="45" t="s">
        <v>38</v>
      </c>
      <c r="N41" s="45"/>
      <c r="O41" s="53"/>
      <c r="P41" s="70">
        <f>IF([1]計算!Z14=0," ",[1]計算!Z14)</f>
        <v>24.532159999999998</v>
      </c>
      <c r="Q41" s="58" t="s">
        <v>22</v>
      </c>
      <c r="R41" s="37" t="s">
        <v>2</v>
      </c>
      <c r="S41" s="29"/>
    </row>
    <row r="42" spans="1:19" ht="21" customHeight="1" x14ac:dyDescent="0.4">
      <c r="A42" s="137"/>
      <c r="B42" s="138"/>
      <c r="C42" s="154"/>
      <c r="D42" s="157"/>
      <c r="E42" s="59" t="s">
        <v>141</v>
      </c>
      <c r="F42" s="60" t="s">
        <v>141</v>
      </c>
      <c r="G42" s="64" t="s">
        <v>90</v>
      </c>
      <c r="H42" s="50"/>
      <c r="I42" s="65"/>
      <c r="J42" s="64" t="s">
        <v>36</v>
      </c>
      <c r="K42" s="50" t="s">
        <v>61</v>
      </c>
      <c r="L42" s="66"/>
      <c r="M42" s="50" t="s">
        <v>76</v>
      </c>
      <c r="N42" s="50"/>
      <c r="O42" s="65"/>
      <c r="P42" s="150" t="str">
        <f>IF([1]人数!I20=0," ",[1]人数!I20)</f>
        <v xml:space="preserve"> </v>
      </c>
      <c r="Q42" s="151"/>
      <c r="R42" s="37" t="s">
        <v>2</v>
      </c>
      <c r="S42" s="29"/>
    </row>
    <row r="43" spans="1:19" ht="21" customHeight="1" x14ac:dyDescent="0.4">
      <c r="A43" s="135">
        <f>IF([1]人数!$F21=0," ",[1]人数!$F21)</f>
        <v>16</v>
      </c>
      <c r="B43" s="138" t="s">
        <v>49</v>
      </c>
      <c r="C43" s="152" t="s">
        <v>190</v>
      </c>
      <c r="D43" s="155" t="str">
        <f>IF(ISERROR(VLOOKUP(2,[1]作成!$H$498:$K$552,4,FALSE))," ",VLOOKUP(2,[1]作成!$H$498:$K$552,4,FALSE))</f>
        <v>牛乳</v>
      </c>
      <c r="E43" s="158" t="s">
        <v>157</v>
      </c>
      <c r="F43" s="159"/>
      <c r="G43" s="52" t="s">
        <v>64</v>
      </c>
      <c r="H43" s="45" t="s">
        <v>55</v>
      </c>
      <c r="I43" s="53"/>
      <c r="J43" s="52" t="s">
        <v>36</v>
      </c>
      <c r="K43" s="45" t="s">
        <v>61</v>
      </c>
      <c r="L43" s="54" t="s">
        <v>37</v>
      </c>
      <c r="M43" s="45" t="s">
        <v>91</v>
      </c>
      <c r="N43" s="45" t="s">
        <v>92</v>
      </c>
      <c r="O43" s="54"/>
      <c r="P43" s="70">
        <f>IF([1]計算!U15=0," ",[1]計算!U15)</f>
        <v>674.71219999999994</v>
      </c>
      <c r="Q43" s="57" t="s">
        <v>20</v>
      </c>
      <c r="R43" s="37" t="s">
        <v>2</v>
      </c>
      <c r="S43" s="29"/>
    </row>
    <row r="44" spans="1:19" ht="21" customHeight="1" x14ac:dyDescent="0.4">
      <c r="A44" s="136"/>
      <c r="B44" s="138"/>
      <c r="C44" s="153"/>
      <c r="D44" s="156"/>
      <c r="E44" s="160" t="s">
        <v>158</v>
      </c>
      <c r="F44" s="161"/>
      <c r="G44" s="52" t="s">
        <v>26</v>
      </c>
      <c r="H44" s="45" t="s">
        <v>93</v>
      </c>
      <c r="I44" s="53"/>
      <c r="J44" s="52" t="s">
        <v>28</v>
      </c>
      <c r="K44" s="45" t="s">
        <v>94</v>
      </c>
      <c r="L44" s="54"/>
      <c r="M44" s="45" t="s">
        <v>32</v>
      </c>
      <c r="N44" s="45"/>
      <c r="O44" s="54"/>
      <c r="P44" s="70">
        <f>IF([1]計算!X15=0," ",[1]計算!X15)</f>
        <v>27.84775999999999</v>
      </c>
      <c r="Q44" s="58" t="s">
        <v>22</v>
      </c>
      <c r="R44" s="37" t="s">
        <v>2</v>
      </c>
      <c r="S44" s="29"/>
    </row>
    <row r="45" spans="1:19" ht="21" customHeight="1" x14ac:dyDescent="0.4">
      <c r="A45" s="136"/>
      <c r="B45" s="138"/>
      <c r="C45" s="153"/>
      <c r="D45" s="156"/>
      <c r="E45" s="160" t="s">
        <v>141</v>
      </c>
      <c r="F45" s="161"/>
      <c r="G45" s="52" t="s">
        <v>77</v>
      </c>
      <c r="H45" s="45" t="s">
        <v>81</v>
      </c>
      <c r="I45" s="53"/>
      <c r="J45" s="52" t="s">
        <v>95</v>
      </c>
      <c r="K45" s="45" t="s">
        <v>70</v>
      </c>
      <c r="L45" s="54"/>
      <c r="M45" s="45" t="s">
        <v>69</v>
      </c>
      <c r="N45" s="45"/>
      <c r="O45" s="54"/>
      <c r="P45" s="70">
        <f>IF([1]計算!Z15=0," ",[1]計算!Z15)</f>
        <v>27.575340000000001</v>
      </c>
      <c r="Q45" s="58" t="s">
        <v>22</v>
      </c>
      <c r="R45" s="37" t="s">
        <v>2</v>
      </c>
      <c r="S45" s="29"/>
    </row>
    <row r="46" spans="1:19" ht="21" customHeight="1" x14ac:dyDescent="0.4">
      <c r="A46" s="137"/>
      <c r="B46" s="138"/>
      <c r="C46" s="154"/>
      <c r="D46" s="157"/>
      <c r="E46" s="59" t="s">
        <v>141</v>
      </c>
      <c r="F46" s="60" t="s">
        <v>141</v>
      </c>
      <c r="G46" s="52" t="s">
        <v>27</v>
      </c>
      <c r="H46" s="45" t="s">
        <v>41</v>
      </c>
      <c r="I46" s="53"/>
      <c r="J46" s="52" t="s">
        <v>96</v>
      </c>
      <c r="K46" s="45" t="s">
        <v>65</v>
      </c>
      <c r="L46" s="53"/>
      <c r="M46" s="45" t="s">
        <v>97</v>
      </c>
      <c r="N46" s="46"/>
      <c r="O46" s="54"/>
      <c r="P46" s="150" t="str">
        <f>IF([1]人数!I21=0," ",[1]人数!I21)</f>
        <v xml:space="preserve"> </v>
      </c>
      <c r="Q46" s="151"/>
      <c r="R46" s="37" t="s">
        <v>2</v>
      </c>
      <c r="S46" s="29"/>
    </row>
    <row r="47" spans="1:19" ht="21" customHeight="1" x14ac:dyDescent="0.4">
      <c r="A47" s="135">
        <f>IF([1]人数!$F22=0," ",[1]人数!$F22)</f>
        <v>19</v>
      </c>
      <c r="B47" s="162" t="s">
        <v>19</v>
      </c>
      <c r="C47" s="152" t="s">
        <v>188</v>
      </c>
      <c r="D47" s="155" t="str">
        <f>IF(ISERROR(VLOOKUP(2,[1]作成!$H$553:$K$607,4,FALSE))," ",VLOOKUP(2,[1]作成!$H$553:$K$607,4,FALSE))</f>
        <v>牛乳</v>
      </c>
      <c r="E47" s="158" t="s">
        <v>159</v>
      </c>
      <c r="F47" s="159"/>
      <c r="G47" s="61" t="s">
        <v>26</v>
      </c>
      <c r="H47" s="41"/>
      <c r="I47" s="63"/>
      <c r="J47" s="61" t="s">
        <v>43</v>
      </c>
      <c r="K47" s="41" t="s">
        <v>87</v>
      </c>
      <c r="L47" s="62"/>
      <c r="M47" s="41" t="s">
        <v>51</v>
      </c>
      <c r="N47" s="41" t="s">
        <v>76</v>
      </c>
      <c r="O47" s="63"/>
      <c r="P47" s="70">
        <f>IF([1]計算!U16=0," ",[1]計算!U16)</f>
        <v>718.72930000000031</v>
      </c>
      <c r="Q47" s="57" t="s">
        <v>20</v>
      </c>
      <c r="R47" s="37" t="s">
        <v>2</v>
      </c>
      <c r="S47" s="29"/>
    </row>
    <row r="48" spans="1:19" ht="21" customHeight="1" x14ac:dyDescent="0.4">
      <c r="A48" s="136"/>
      <c r="B48" s="163"/>
      <c r="C48" s="153"/>
      <c r="D48" s="156"/>
      <c r="E48" s="160" t="s">
        <v>160</v>
      </c>
      <c r="F48" s="161"/>
      <c r="G48" s="52" t="s">
        <v>27</v>
      </c>
      <c r="H48" s="45"/>
      <c r="I48" s="53"/>
      <c r="J48" s="52" t="s">
        <v>61</v>
      </c>
      <c r="K48" s="45" t="s">
        <v>98</v>
      </c>
      <c r="L48" s="53"/>
      <c r="M48" s="45" t="s">
        <v>44</v>
      </c>
      <c r="N48" s="45" t="s">
        <v>99</v>
      </c>
      <c r="O48" s="54"/>
      <c r="P48" s="70">
        <f>IF([1]計算!X16=0," ",[1]計算!X16)</f>
        <v>24.972490000000001</v>
      </c>
      <c r="Q48" s="58" t="s">
        <v>22</v>
      </c>
      <c r="R48" s="37" t="s">
        <v>2</v>
      </c>
      <c r="S48" s="29"/>
    </row>
    <row r="49" spans="1:19" ht="21" customHeight="1" x14ac:dyDescent="0.4">
      <c r="A49" s="136"/>
      <c r="B49" s="163"/>
      <c r="C49" s="153"/>
      <c r="D49" s="156"/>
      <c r="E49" s="160" t="s">
        <v>161</v>
      </c>
      <c r="F49" s="161"/>
      <c r="G49" s="52" t="s">
        <v>50</v>
      </c>
      <c r="H49" s="45"/>
      <c r="I49" s="53"/>
      <c r="J49" s="52" t="s">
        <v>57</v>
      </c>
      <c r="K49" s="45" t="s">
        <v>35</v>
      </c>
      <c r="L49" s="53"/>
      <c r="M49" s="45" t="s">
        <v>48</v>
      </c>
      <c r="N49" s="45" t="s">
        <v>100</v>
      </c>
      <c r="O49" s="54"/>
      <c r="P49" s="70">
        <f>IF([1]計算!Z16=0," ",[1]計算!Z16)</f>
        <v>19.553050000000013</v>
      </c>
      <c r="Q49" s="58" t="s">
        <v>22</v>
      </c>
      <c r="R49" s="37" t="s">
        <v>2</v>
      </c>
      <c r="S49" s="29"/>
    </row>
    <row r="50" spans="1:19" ht="21" customHeight="1" x14ac:dyDescent="0.4">
      <c r="A50" s="137"/>
      <c r="B50" s="164"/>
      <c r="C50" s="154"/>
      <c r="D50" s="157"/>
      <c r="E50" s="49" t="s">
        <v>162</v>
      </c>
      <c r="F50" s="49" t="s">
        <v>141</v>
      </c>
      <c r="G50" s="64" t="s">
        <v>41</v>
      </c>
      <c r="H50" s="50"/>
      <c r="I50" s="65"/>
      <c r="J50" s="64" t="s">
        <v>28</v>
      </c>
      <c r="K50" s="50" t="s">
        <v>101</v>
      </c>
      <c r="L50" s="65"/>
      <c r="M50" s="50" t="s">
        <v>38</v>
      </c>
      <c r="N50" s="51"/>
      <c r="O50" s="66"/>
      <c r="P50" s="150" t="str">
        <f>IF([1]人数!I22=0," ",[1]人数!I22)</f>
        <v xml:space="preserve"> </v>
      </c>
      <c r="Q50" s="151"/>
      <c r="R50" s="37" t="s">
        <v>2</v>
      </c>
      <c r="S50" s="29"/>
    </row>
    <row r="51" spans="1:19" ht="21" customHeight="1" x14ac:dyDescent="0.4">
      <c r="A51" s="135">
        <f>IF([1]人数!$F23=0," ",[1]人数!$F23)</f>
        <v>20</v>
      </c>
      <c r="B51" s="138" t="s">
        <v>23</v>
      </c>
      <c r="C51" s="152" t="s">
        <v>188</v>
      </c>
      <c r="D51" s="155" t="str">
        <f>IF(ISERROR(VLOOKUP(2,[1]作成!$H$608:$K$662,4,FALSE))," ",VLOOKUP(2,[1]作成!$H$608:$K$662,4,FALSE))</f>
        <v>牛乳</v>
      </c>
      <c r="E51" s="158" t="s">
        <v>163</v>
      </c>
      <c r="F51" s="159"/>
      <c r="G51" s="52" t="s">
        <v>26</v>
      </c>
      <c r="H51" s="45" t="s">
        <v>82</v>
      </c>
      <c r="I51" s="54"/>
      <c r="J51" s="52" t="s">
        <v>43</v>
      </c>
      <c r="K51" s="45" t="s">
        <v>102</v>
      </c>
      <c r="L51" s="54" t="s">
        <v>103</v>
      </c>
      <c r="M51" s="45" t="s">
        <v>51</v>
      </c>
      <c r="N51" s="45"/>
      <c r="O51" s="54"/>
      <c r="P51" s="70">
        <f>IF([1]計算!U17=0," ",[1]計算!U17)</f>
        <v>615.16890000000012</v>
      </c>
      <c r="Q51" s="57" t="s">
        <v>20</v>
      </c>
      <c r="R51" s="37" t="s">
        <v>2</v>
      </c>
      <c r="S51" s="29"/>
    </row>
    <row r="52" spans="1:19" ht="21" customHeight="1" x14ac:dyDescent="0.4">
      <c r="A52" s="136"/>
      <c r="B52" s="138"/>
      <c r="C52" s="153"/>
      <c r="D52" s="156"/>
      <c r="E52" s="160" t="s">
        <v>164</v>
      </c>
      <c r="F52" s="161"/>
      <c r="G52" s="52" t="s">
        <v>104</v>
      </c>
      <c r="H52" s="45"/>
      <c r="I52" s="53"/>
      <c r="J52" s="52" t="s">
        <v>73</v>
      </c>
      <c r="K52" s="45" t="s">
        <v>105</v>
      </c>
      <c r="L52" s="54"/>
      <c r="M52" s="45" t="s">
        <v>38</v>
      </c>
      <c r="N52" s="45"/>
      <c r="O52" s="54"/>
      <c r="P52" s="70">
        <f>IF([1]計算!X17=0," ",[1]計算!X17)</f>
        <v>23.726299999999991</v>
      </c>
      <c r="Q52" s="58" t="s">
        <v>22</v>
      </c>
      <c r="R52" s="37" t="s">
        <v>2</v>
      </c>
      <c r="S52" s="29"/>
    </row>
    <row r="53" spans="1:19" ht="21" customHeight="1" x14ac:dyDescent="0.4">
      <c r="A53" s="136"/>
      <c r="B53" s="138"/>
      <c r="C53" s="153"/>
      <c r="D53" s="156"/>
      <c r="E53" s="160" t="s">
        <v>165</v>
      </c>
      <c r="F53" s="161"/>
      <c r="G53" s="52" t="s">
        <v>56</v>
      </c>
      <c r="H53" s="45"/>
      <c r="I53" s="53"/>
      <c r="J53" s="52" t="s">
        <v>70</v>
      </c>
      <c r="K53" s="45" t="s">
        <v>28</v>
      </c>
      <c r="L53" s="53"/>
      <c r="M53" s="45" t="s">
        <v>60</v>
      </c>
      <c r="N53" s="45"/>
      <c r="O53" s="54"/>
      <c r="P53" s="70">
        <f>IF([1]計算!Z17=0," ",[1]計算!Z17)</f>
        <v>16.951540000000001</v>
      </c>
      <c r="Q53" s="58" t="s">
        <v>22</v>
      </c>
      <c r="R53" s="37" t="s">
        <v>2</v>
      </c>
      <c r="S53" s="29"/>
    </row>
    <row r="54" spans="1:19" ht="21" customHeight="1" x14ac:dyDescent="0.4">
      <c r="A54" s="137"/>
      <c r="B54" s="138"/>
      <c r="C54" s="154"/>
      <c r="D54" s="157"/>
      <c r="E54" s="59" t="s">
        <v>141</v>
      </c>
      <c r="F54" s="60" t="s">
        <v>141</v>
      </c>
      <c r="G54" s="52" t="s">
        <v>90</v>
      </c>
      <c r="H54" s="45"/>
      <c r="I54" s="53"/>
      <c r="J54" s="52" t="s">
        <v>57</v>
      </c>
      <c r="K54" s="45" t="s">
        <v>36</v>
      </c>
      <c r="L54" s="53"/>
      <c r="M54" s="45"/>
      <c r="N54" s="46"/>
      <c r="O54" s="54"/>
      <c r="P54" s="150" t="str">
        <f>IF([1]人数!I23=0," ",[1]人数!I23)</f>
        <v xml:space="preserve"> </v>
      </c>
      <c r="Q54" s="151"/>
      <c r="R54" s="37" t="s">
        <v>2</v>
      </c>
      <c r="S54" s="29"/>
    </row>
    <row r="55" spans="1:19" ht="21" customHeight="1" x14ac:dyDescent="0.4">
      <c r="A55" s="135">
        <f>IF([1]人数!$F24=0," ",[1]人数!$F24)</f>
        <v>21</v>
      </c>
      <c r="B55" s="138" t="s">
        <v>24</v>
      </c>
      <c r="C55" s="152" t="s">
        <v>191</v>
      </c>
      <c r="D55" s="155" t="str">
        <f>IF(ISERROR(VLOOKUP(2,[1]作成!$H$663:$K$717,4,FALSE))," ",VLOOKUP(2,[1]作成!$H$663:$K$717,4,FALSE))</f>
        <v>牛乳</v>
      </c>
      <c r="E55" s="158" t="s">
        <v>166</v>
      </c>
      <c r="F55" s="159"/>
      <c r="G55" s="61" t="s">
        <v>26</v>
      </c>
      <c r="H55" s="41"/>
      <c r="I55" s="63"/>
      <c r="J55" s="61" t="s">
        <v>43</v>
      </c>
      <c r="K55" s="41" t="s">
        <v>94</v>
      </c>
      <c r="L55" s="63" t="s">
        <v>106</v>
      </c>
      <c r="M55" s="41" t="s">
        <v>107</v>
      </c>
      <c r="N55" s="41" t="s">
        <v>69</v>
      </c>
      <c r="O55" s="63"/>
      <c r="P55" s="70">
        <f>IF([1]計算!U18=0," ",[1]計算!U18)</f>
        <v>766.40490000000011</v>
      </c>
      <c r="Q55" s="57" t="s">
        <v>20</v>
      </c>
      <c r="R55" s="37" t="s">
        <v>2</v>
      </c>
      <c r="S55" s="29"/>
    </row>
    <row r="56" spans="1:19" ht="21" customHeight="1" x14ac:dyDescent="0.4">
      <c r="A56" s="136"/>
      <c r="B56" s="138"/>
      <c r="C56" s="153"/>
      <c r="D56" s="156"/>
      <c r="E56" s="160" t="s">
        <v>167</v>
      </c>
      <c r="F56" s="161"/>
      <c r="G56" s="52" t="s">
        <v>90</v>
      </c>
      <c r="H56" s="45"/>
      <c r="I56" s="54"/>
      <c r="J56" s="52" t="s">
        <v>61</v>
      </c>
      <c r="K56" s="45" t="s">
        <v>108</v>
      </c>
      <c r="L56" s="54"/>
      <c r="M56" s="45" t="s">
        <v>32</v>
      </c>
      <c r="N56" s="45" t="s">
        <v>109</v>
      </c>
      <c r="O56" s="54"/>
      <c r="P56" s="70">
        <f>IF([1]計算!X18=0," ",[1]計算!X18)</f>
        <v>20.18797</v>
      </c>
      <c r="Q56" s="58" t="s">
        <v>22</v>
      </c>
      <c r="R56" s="37" t="s">
        <v>2</v>
      </c>
      <c r="S56" s="29"/>
    </row>
    <row r="57" spans="1:19" ht="21" customHeight="1" x14ac:dyDescent="0.4">
      <c r="A57" s="136"/>
      <c r="B57" s="138"/>
      <c r="C57" s="153"/>
      <c r="D57" s="156"/>
      <c r="E57" s="160" t="s">
        <v>141</v>
      </c>
      <c r="F57" s="161"/>
      <c r="G57" s="52" t="s">
        <v>93</v>
      </c>
      <c r="H57" s="45"/>
      <c r="I57" s="54"/>
      <c r="J57" s="52" t="s">
        <v>28</v>
      </c>
      <c r="K57" s="45" t="s">
        <v>110</v>
      </c>
      <c r="L57" s="53"/>
      <c r="M57" s="45" t="s">
        <v>60</v>
      </c>
      <c r="N57" s="45" t="s">
        <v>111</v>
      </c>
      <c r="O57" s="54"/>
      <c r="P57" s="70">
        <f>IF([1]計算!Z18=0," ",[1]計算!Z18)</f>
        <v>19.846649999999997</v>
      </c>
      <c r="Q57" s="58" t="s">
        <v>22</v>
      </c>
      <c r="R57" s="37" t="s">
        <v>2</v>
      </c>
      <c r="S57" s="29"/>
    </row>
    <row r="58" spans="1:19" ht="21" customHeight="1" x14ac:dyDescent="0.4">
      <c r="A58" s="137"/>
      <c r="B58" s="138"/>
      <c r="C58" s="154"/>
      <c r="D58" s="157"/>
      <c r="E58" s="59" t="s">
        <v>141</v>
      </c>
      <c r="F58" s="60" t="s">
        <v>141</v>
      </c>
      <c r="G58" s="64" t="s">
        <v>72</v>
      </c>
      <c r="H58" s="50"/>
      <c r="I58" s="66"/>
      <c r="J58" s="64" t="s">
        <v>36</v>
      </c>
      <c r="K58" s="50" t="s">
        <v>112</v>
      </c>
      <c r="L58" s="65"/>
      <c r="M58" s="50" t="s">
        <v>97</v>
      </c>
      <c r="N58" s="51"/>
      <c r="O58" s="66"/>
      <c r="P58" s="150" t="str">
        <f>IF([1]人数!I24=0," ",[1]人数!I24)</f>
        <v xml:space="preserve"> </v>
      </c>
      <c r="Q58" s="151"/>
      <c r="R58" s="37" t="s">
        <v>2</v>
      </c>
      <c r="S58" s="29"/>
    </row>
    <row r="59" spans="1:19" ht="21" customHeight="1" x14ac:dyDescent="0.4">
      <c r="A59" s="135">
        <f>IF([1]人数!$F25=0," ",[1]人数!$F25)</f>
        <v>22</v>
      </c>
      <c r="B59" s="138" t="s">
        <v>25</v>
      </c>
      <c r="C59" s="152" t="s">
        <v>188</v>
      </c>
      <c r="D59" s="155" t="str">
        <f>IF(ISERROR(VLOOKUP(2,[1]作成!$H$718:$K$772,4,FALSE))," ",VLOOKUP(2,[1]作成!$H$718:$K$772,4,FALSE))</f>
        <v>牛乳</v>
      </c>
      <c r="E59" s="158" t="s">
        <v>168</v>
      </c>
      <c r="F59" s="159"/>
      <c r="G59" s="52" t="s">
        <v>26</v>
      </c>
      <c r="H59" s="45" t="s">
        <v>113</v>
      </c>
      <c r="I59" s="53" t="s">
        <v>114</v>
      </c>
      <c r="J59" s="52" t="s">
        <v>115</v>
      </c>
      <c r="K59" s="45" t="s">
        <v>36</v>
      </c>
      <c r="L59" s="54"/>
      <c r="M59" s="45" t="s">
        <v>51</v>
      </c>
      <c r="N59" s="45" t="s">
        <v>32</v>
      </c>
      <c r="O59" s="54"/>
      <c r="P59" s="70">
        <f>IF([1]計算!U19=0," ",[1]計算!U19)</f>
        <v>687.66109999999981</v>
      </c>
      <c r="Q59" s="57" t="s">
        <v>20</v>
      </c>
      <c r="R59" s="37" t="s">
        <v>2</v>
      </c>
      <c r="S59" s="29"/>
    </row>
    <row r="60" spans="1:19" ht="21" customHeight="1" x14ac:dyDescent="0.4">
      <c r="A60" s="136"/>
      <c r="B60" s="138"/>
      <c r="C60" s="153"/>
      <c r="D60" s="156"/>
      <c r="E60" s="160" t="s">
        <v>169</v>
      </c>
      <c r="F60" s="161"/>
      <c r="G60" s="52" t="s">
        <v>116</v>
      </c>
      <c r="H60" s="45" t="s">
        <v>27</v>
      </c>
      <c r="I60" s="53"/>
      <c r="J60" s="52" t="s">
        <v>103</v>
      </c>
      <c r="K60" s="45" t="s">
        <v>37</v>
      </c>
      <c r="L60" s="54"/>
      <c r="M60" s="45" t="s">
        <v>97</v>
      </c>
      <c r="N60" s="45" t="s">
        <v>38</v>
      </c>
      <c r="O60" s="54"/>
      <c r="P60" s="70">
        <f>IF([1]計算!X19=0," ",[1]計算!X19)</f>
        <v>27.373850000000004</v>
      </c>
      <c r="Q60" s="58" t="s">
        <v>22</v>
      </c>
      <c r="R60" s="37" t="s">
        <v>2</v>
      </c>
      <c r="S60" s="29"/>
    </row>
    <row r="61" spans="1:19" ht="21" customHeight="1" x14ac:dyDescent="0.4">
      <c r="A61" s="136"/>
      <c r="B61" s="138"/>
      <c r="C61" s="153"/>
      <c r="D61" s="156"/>
      <c r="E61" s="160" t="s">
        <v>170</v>
      </c>
      <c r="F61" s="161"/>
      <c r="G61" s="52" t="s">
        <v>117</v>
      </c>
      <c r="H61" s="45" t="s">
        <v>118</v>
      </c>
      <c r="I61" s="53"/>
      <c r="J61" s="52" t="s">
        <v>28</v>
      </c>
      <c r="K61" s="45" t="s">
        <v>73</v>
      </c>
      <c r="L61" s="54"/>
      <c r="M61" s="45" t="s">
        <v>66</v>
      </c>
      <c r="N61" s="45" t="s">
        <v>119</v>
      </c>
      <c r="O61" s="54"/>
      <c r="P61" s="70">
        <f>IF([1]計算!Z19=0," ",[1]計算!Z19)</f>
        <v>19.931149999999999</v>
      </c>
      <c r="Q61" s="58" t="s">
        <v>22</v>
      </c>
      <c r="R61" s="37" t="s">
        <v>2</v>
      </c>
      <c r="S61" s="29"/>
    </row>
    <row r="62" spans="1:19" ht="21" customHeight="1" x14ac:dyDescent="0.4">
      <c r="A62" s="137"/>
      <c r="B62" s="138"/>
      <c r="C62" s="154"/>
      <c r="D62" s="157"/>
      <c r="E62" s="59" t="s">
        <v>171</v>
      </c>
      <c r="F62" s="60" t="s">
        <v>141</v>
      </c>
      <c r="G62" s="52" t="s">
        <v>120</v>
      </c>
      <c r="H62" s="45" t="s">
        <v>33</v>
      </c>
      <c r="I62" s="53"/>
      <c r="J62" s="52" t="s">
        <v>121</v>
      </c>
      <c r="K62" s="45"/>
      <c r="L62" s="54"/>
      <c r="M62" s="45" t="s">
        <v>48</v>
      </c>
      <c r="N62" s="45"/>
      <c r="O62" s="54"/>
      <c r="P62" s="150" t="str">
        <f>IF([1]人数!I25=0," ",[1]人数!I25)</f>
        <v xml:space="preserve"> </v>
      </c>
      <c r="Q62" s="151"/>
      <c r="R62" s="37" t="s">
        <v>2</v>
      </c>
      <c r="S62" s="29"/>
    </row>
    <row r="63" spans="1:19" ht="21" customHeight="1" x14ac:dyDescent="0.4">
      <c r="A63" s="135">
        <f>IF([1]人数!$F26=0," ",[1]人数!$F26)</f>
        <v>23</v>
      </c>
      <c r="B63" s="138" t="s">
        <v>49</v>
      </c>
      <c r="C63" s="152" t="s">
        <v>188</v>
      </c>
      <c r="D63" s="155" t="str">
        <f>IF(ISERROR(VLOOKUP(2,[1]作成!$H$773:$K$827,4,FALSE))," ",VLOOKUP(2,[1]作成!$H$773:$K$827,4,FALSE))</f>
        <v>牛乳</v>
      </c>
      <c r="E63" s="158" t="s">
        <v>172</v>
      </c>
      <c r="F63" s="159"/>
      <c r="G63" s="61" t="s">
        <v>26</v>
      </c>
      <c r="H63" s="41" t="s">
        <v>34</v>
      </c>
      <c r="I63" s="62"/>
      <c r="J63" s="61" t="s">
        <v>36</v>
      </c>
      <c r="K63" s="41" t="s">
        <v>78</v>
      </c>
      <c r="L63" s="63" t="s">
        <v>37</v>
      </c>
      <c r="M63" s="41" t="s">
        <v>51</v>
      </c>
      <c r="N63" s="41" t="s">
        <v>88</v>
      </c>
      <c r="O63" s="63"/>
      <c r="P63" s="70">
        <f>IF([1]計算!U20=0," ",[1]計算!U20)</f>
        <v>672.35720000000015</v>
      </c>
      <c r="Q63" s="57" t="s">
        <v>20</v>
      </c>
      <c r="R63" s="37" t="s">
        <v>2</v>
      </c>
      <c r="S63" s="29"/>
    </row>
    <row r="64" spans="1:19" ht="21" customHeight="1" x14ac:dyDescent="0.4">
      <c r="A64" s="136"/>
      <c r="B64" s="138"/>
      <c r="C64" s="153"/>
      <c r="D64" s="156"/>
      <c r="E64" s="160" t="s">
        <v>173</v>
      </c>
      <c r="F64" s="161"/>
      <c r="G64" s="52" t="s">
        <v>90</v>
      </c>
      <c r="H64" s="45" t="s">
        <v>122</v>
      </c>
      <c r="I64" s="53"/>
      <c r="J64" s="52" t="s">
        <v>61</v>
      </c>
      <c r="K64" s="45" t="s">
        <v>28</v>
      </c>
      <c r="L64" s="54"/>
      <c r="M64" s="45" t="s">
        <v>44</v>
      </c>
      <c r="N64" s="45"/>
      <c r="O64" s="54"/>
      <c r="P64" s="70">
        <f>IF([1]計算!X20=0," ",[1]計算!X20)</f>
        <v>26.247290000000007</v>
      </c>
      <c r="Q64" s="58" t="s">
        <v>22</v>
      </c>
      <c r="R64" s="37" t="s">
        <v>2</v>
      </c>
      <c r="S64" s="29"/>
    </row>
    <row r="65" spans="1:19" ht="21" customHeight="1" x14ac:dyDescent="0.4">
      <c r="A65" s="136"/>
      <c r="B65" s="138"/>
      <c r="C65" s="153"/>
      <c r="D65" s="156"/>
      <c r="E65" s="160" t="s">
        <v>174</v>
      </c>
      <c r="F65" s="161"/>
      <c r="G65" s="52" t="s">
        <v>75</v>
      </c>
      <c r="H65" s="45" t="s">
        <v>56</v>
      </c>
      <c r="I65" s="53"/>
      <c r="J65" s="52" t="s">
        <v>43</v>
      </c>
      <c r="K65" s="45" t="s">
        <v>57</v>
      </c>
      <c r="L65" s="54"/>
      <c r="M65" s="45" t="s">
        <v>48</v>
      </c>
      <c r="N65" s="45"/>
      <c r="O65" s="54"/>
      <c r="P65" s="70">
        <f>IF([1]計算!Z20=0," ",[1]計算!Z20)</f>
        <v>22.655010000000004</v>
      </c>
      <c r="Q65" s="58" t="s">
        <v>22</v>
      </c>
      <c r="R65" s="37" t="s">
        <v>2</v>
      </c>
      <c r="S65" s="29"/>
    </row>
    <row r="66" spans="1:19" ht="21" customHeight="1" x14ac:dyDescent="0.4">
      <c r="A66" s="137"/>
      <c r="B66" s="138"/>
      <c r="C66" s="154"/>
      <c r="D66" s="157"/>
      <c r="E66" s="59" t="s">
        <v>141</v>
      </c>
      <c r="F66" s="60" t="s">
        <v>141</v>
      </c>
      <c r="G66" s="64" t="s">
        <v>41</v>
      </c>
      <c r="H66" s="50" t="s">
        <v>58</v>
      </c>
      <c r="I66" s="65"/>
      <c r="J66" s="64" t="s">
        <v>123</v>
      </c>
      <c r="K66" s="50" t="s">
        <v>30</v>
      </c>
      <c r="L66" s="65"/>
      <c r="M66" s="50" t="s">
        <v>38</v>
      </c>
      <c r="N66" s="50"/>
      <c r="O66" s="66"/>
      <c r="P66" s="150"/>
      <c r="Q66" s="151"/>
      <c r="R66" s="37" t="s">
        <v>2</v>
      </c>
      <c r="S66" s="29"/>
    </row>
    <row r="67" spans="1:19" ht="21" customHeight="1" x14ac:dyDescent="0.4">
      <c r="A67" s="135">
        <f>IF([1]人数!$F27=0," ",[1]人数!$F27)</f>
        <v>26</v>
      </c>
      <c r="B67" s="162" t="s">
        <v>19</v>
      </c>
      <c r="C67" s="152" t="s">
        <v>192</v>
      </c>
      <c r="D67" s="155" t="str">
        <f>IF(ISERROR(VLOOKUP(2,[1]作成!$H$828:$K$882,4,FALSE))," ",VLOOKUP(2,[1]作成!$H$828:$K$882,4,FALSE))</f>
        <v>牛乳</v>
      </c>
      <c r="E67" s="158" t="s">
        <v>175</v>
      </c>
      <c r="F67" s="145"/>
      <c r="G67" s="61" t="s">
        <v>26</v>
      </c>
      <c r="H67" s="41" t="s">
        <v>90</v>
      </c>
      <c r="I67" s="63"/>
      <c r="J67" s="61" t="s">
        <v>57</v>
      </c>
      <c r="K67" s="41" t="s">
        <v>28</v>
      </c>
      <c r="L67" s="63" t="s">
        <v>43</v>
      </c>
      <c r="M67" s="41" t="s">
        <v>124</v>
      </c>
      <c r="N67" s="41" t="s">
        <v>125</v>
      </c>
      <c r="O67" s="63"/>
      <c r="P67" s="70">
        <f>IF([1]計算!U21=0," ",[1]計算!U21)</f>
        <v>618.97570000000007</v>
      </c>
      <c r="Q67" s="57" t="s">
        <v>20</v>
      </c>
      <c r="R67" s="37" t="s">
        <v>2</v>
      </c>
      <c r="S67" s="29"/>
    </row>
    <row r="68" spans="1:19" ht="21" customHeight="1" x14ac:dyDescent="0.4">
      <c r="A68" s="136"/>
      <c r="B68" s="163"/>
      <c r="C68" s="153"/>
      <c r="D68" s="156"/>
      <c r="E68" s="160" t="s">
        <v>176</v>
      </c>
      <c r="F68" s="146"/>
      <c r="G68" s="52" t="s">
        <v>27</v>
      </c>
      <c r="H68" s="45" t="s">
        <v>45</v>
      </c>
      <c r="I68" s="54"/>
      <c r="J68" s="52" t="s">
        <v>70</v>
      </c>
      <c r="K68" s="45" t="s">
        <v>65</v>
      </c>
      <c r="L68" s="54"/>
      <c r="M68" s="45" t="s">
        <v>44</v>
      </c>
      <c r="N68" s="45" t="s">
        <v>32</v>
      </c>
      <c r="O68" s="54"/>
      <c r="P68" s="70">
        <f>IF([1]計算!X21=0," ",[1]計算!X21)</f>
        <v>31.504060000000003</v>
      </c>
      <c r="Q68" s="58" t="s">
        <v>22</v>
      </c>
      <c r="R68" s="37" t="s">
        <v>2</v>
      </c>
      <c r="S68" s="29"/>
    </row>
    <row r="69" spans="1:19" ht="21" customHeight="1" x14ac:dyDescent="0.4">
      <c r="A69" s="136"/>
      <c r="B69" s="163"/>
      <c r="C69" s="153"/>
      <c r="D69" s="156"/>
      <c r="E69" s="160" t="s">
        <v>177</v>
      </c>
      <c r="F69" s="146"/>
      <c r="G69" s="52" t="s">
        <v>113</v>
      </c>
      <c r="H69" s="45"/>
      <c r="I69" s="54"/>
      <c r="J69" s="52" t="s">
        <v>98</v>
      </c>
      <c r="K69" s="45" t="s">
        <v>37</v>
      </c>
      <c r="L69" s="54"/>
      <c r="M69" s="45" t="s">
        <v>66</v>
      </c>
      <c r="N69" s="45" t="s">
        <v>38</v>
      </c>
      <c r="O69" s="54"/>
      <c r="P69" s="70">
        <f>IF([1]計算!Z21=0," ",[1]計算!Z21)</f>
        <v>23.965339999999991</v>
      </c>
      <c r="Q69" s="58" t="s">
        <v>22</v>
      </c>
      <c r="R69" s="37" t="s">
        <v>2</v>
      </c>
      <c r="S69" s="29"/>
    </row>
    <row r="70" spans="1:19" ht="21" customHeight="1" x14ac:dyDescent="0.4">
      <c r="A70" s="137"/>
      <c r="B70" s="164"/>
      <c r="C70" s="154"/>
      <c r="D70" s="157"/>
      <c r="E70" s="49" t="s">
        <v>178</v>
      </c>
      <c r="F70" s="49" t="s">
        <v>141</v>
      </c>
      <c r="G70" s="64" t="s">
        <v>41</v>
      </c>
      <c r="H70" s="50"/>
      <c r="I70" s="66"/>
      <c r="J70" s="64" t="s">
        <v>36</v>
      </c>
      <c r="K70" s="50" t="s">
        <v>61</v>
      </c>
      <c r="L70" s="66"/>
      <c r="M70" s="50" t="s">
        <v>48</v>
      </c>
      <c r="N70" s="50" t="s">
        <v>126</v>
      </c>
      <c r="O70" s="66"/>
      <c r="P70" s="150"/>
      <c r="Q70" s="151"/>
      <c r="R70" s="37" t="s">
        <v>2</v>
      </c>
      <c r="S70" s="29"/>
    </row>
    <row r="71" spans="1:19" ht="21" customHeight="1" x14ac:dyDescent="0.4">
      <c r="A71" s="135">
        <f>IF([1]人数!$F28=0," ",[1]人数!$F28)</f>
        <v>27</v>
      </c>
      <c r="B71" s="138" t="s">
        <v>23</v>
      </c>
      <c r="C71" s="139"/>
      <c r="D71" s="142"/>
      <c r="E71" s="145"/>
      <c r="F71" s="145"/>
      <c r="G71" s="41"/>
      <c r="H71" s="41"/>
      <c r="I71" s="41"/>
      <c r="J71" s="41"/>
      <c r="K71" s="41"/>
      <c r="L71" s="41"/>
      <c r="M71" s="41"/>
      <c r="N71" s="41"/>
      <c r="O71" s="41"/>
      <c r="P71" s="43"/>
      <c r="Q71" s="44"/>
      <c r="R71" s="37" t="s">
        <v>2</v>
      </c>
      <c r="S71" s="29"/>
    </row>
    <row r="72" spans="1:19" ht="21" customHeight="1" x14ac:dyDescent="0.4">
      <c r="A72" s="136"/>
      <c r="B72" s="138"/>
      <c r="C72" s="140"/>
      <c r="D72" s="143"/>
      <c r="E72" s="146"/>
      <c r="F72" s="146"/>
      <c r="G72" s="45"/>
      <c r="H72" s="45"/>
      <c r="I72" s="46"/>
      <c r="J72" s="45"/>
      <c r="K72" s="45"/>
      <c r="L72" s="45"/>
      <c r="M72" s="45"/>
      <c r="N72" s="45"/>
      <c r="O72" s="45"/>
      <c r="P72" s="47"/>
      <c r="Q72" s="48"/>
      <c r="R72" s="37" t="s">
        <v>2</v>
      </c>
      <c r="S72" s="29"/>
    </row>
    <row r="73" spans="1:19" ht="21" customHeight="1" x14ac:dyDescent="0.4">
      <c r="A73" s="136"/>
      <c r="B73" s="138"/>
      <c r="C73" s="140"/>
      <c r="D73" s="143"/>
      <c r="E73" s="146"/>
      <c r="F73" s="146"/>
      <c r="G73" s="45"/>
      <c r="H73" s="45"/>
      <c r="I73" s="46"/>
      <c r="J73" s="45"/>
      <c r="K73" s="45"/>
      <c r="L73" s="45"/>
      <c r="M73" s="45"/>
      <c r="N73" s="45"/>
      <c r="O73" s="45"/>
      <c r="P73" s="47"/>
      <c r="Q73" s="48"/>
      <c r="R73" s="37" t="s">
        <v>2</v>
      </c>
      <c r="S73" s="29"/>
    </row>
    <row r="74" spans="1:19" ht="21" customHeight="1" x14ac:dyDescent="0.4">
      <c r="A74" s="137"/>
      <c r="B74" s="138"/>
      <c r="C74" s="141"/>
      <c r="D74" s="144"/>
      <c r="E74" s="49"/>
      <c r="F74" s="49"/>
      <c r="G74" s="50"/>
      <c r="H74" s="50"/>
      <c r="I74" s="51"/>
      <c r="J74" s="50"/>
      <c r="K74" s="50"/>
      <c r="L74" s="51"/>
      <c r="M74" s="50"/>
      <c r="N74" s="51"/>
      <c r="O74" s="50"/>
      <c r="P74" s="147"/>
      <c r="Q74" s="148"/>
      <c r="R74" s="37" t="s">
        <v>2</v>
      </c>
      <c r="S74" s="29"/>
    </row>
    <row r="75" spans="1:19" ht="21" customHeight="1" x14ac:dyDescent="0.4">
      <c r="A75" s="135">
        <f>IF([1]人数!$F29=0," ",[1]人数!$F29)</f>
        <v>28</v>
      </c>
      <c r="B75" s="138" t="s">
        <v>24</v>
      </c>
      <c r="C75" s="152" t="s">
        <v>193</v>
      </c>
      <c r="D75" s="155" t="str">
        <f>IF(ISERROR(VLOOKUP(2,[1]作成!$H$938:$K$992,4,FALSE))," ",VLOOKUP(2,[1]作成!$H$938:$K$992,4,FALSE))</f>
        <v>牛乳</v>
      </c>
      <c r="E75" s="158" t="s">
        <v>182</v>
      </c>
      <c r="F75" s="159"/>
      <c r="G75" s="61" t="s">
        <v>33</v>
      </c>
      <c r="H75" s="41" t="s">
        <v>86</v>
      </c>
      <c r="I75" s="63"/>
      <c r="J75" s="61" t="s">
        <v>42</v>
      </c>
      <c r="K75" s="41" t="s">
        <v>47</v>
      </c>
      <c r="L75" s="63" t="s">
        <v>73</v>
      </c>
      <c r="M75" s="61" t="s">
        <v>128</v>
      </c>
      <c r="N75" s="41" t="s">
        <v>48</v>
      </c>
      <c r="O75" s="63"/>
      <c r="P75" s="70">
        <f>IF([1]計算!U23=0," ",[1]計算!U23)</f>
        <v>615.61734999999987</v>
      </c>
      <c r="Q75" s="57" t="s">
        <v>20</v>
      </c>
      <c r="R75" s="37" t="s">
        <v>2</v>
      </c>
      <c r="S75" s="29"/>
    </row>
    <row r="76" spans="1:19" ht="21" customHeight="1" x14ac:dyDescent="0.4">
      <c r="A76" s="136"/>
      <c r="B76" s="138"/>
      <c r="C76" s="153"/>
      <c r="D76" s="156"/>
      <c r="E76" s="160" t="s">
        <v>183</v>
      </c>
      <c r="F76" s="161"/>
      <c r="G76" s="52" t="s">
        <v>26</v>
      </c>
      <c r="H76" s="45"/>
      <c r="I76" s="54"/>
      <c r="J76" s="52" t="s">
        <v>28</v>
      </c>
      <c r="K76" s="45" t="s">
        <v>36</v>
      </c>
      <c r="L76" s="54"/>
      <c r="M76" s="52" t="s">
        <v>38</v>
      </c>
      <c r="N76" s="45" t="s">
        <v>32</v>
      </c>
      <c r="O76" s="54"/>
      <c r="P76" s="70">
        <f>IF([1]計算!X23=0," ",[1]計算!X23)</f>
        <v>26.006444999999996</v>
      </c>
      <c r="Q76" s="58" t="s">
        <v>22</v>
      </c>
      <c r="R76" s="37" t="s">
        <v>2</v>
      </c>
      <c r="S76" s="29"/>
    </row>
    <row r="77" spans="1:19" ht="21" customHeight="1" x14ac:dyDescent="0.4">
      <c r="A77" s="136"/>
      <c r="B77" s="138"/>
      <c r="C77" s="153"/>
      <c r="D77" s="156"/>
      <c r="E77" s="160" t="s">
        <v>141</v>
      </c>
      <c r="F77" s="161"/>
      <c r="G77" s="52" t="s">
        <v>90</v>
      </c>
      <c r="H77" s="45"/>
      <c r="I77" s="54"/>
      <c r="J77" s="52" t="s">
        <v>35</v>
      </c>
      <c r="K77" s="45" t="s">
        <v>105</v>
      </c>
      <c r="L77" s="54"/>
      <c r="M77" s="52" t="s">
        <v>44</v>
      </c>
      <c r="N77" s="45" t="s">
        <v>76</v>
      </c>
      <c r="O77" s="54"/>
      <c r="P77" s="70">
        <f>IF([1]計算!Z23=0," ",[1]計算!Z23)</f>
        <v>18.203145000000003</v>
      </c>
      <c r="Q77" s="58" t="s">
        <v>22</v>
      </c>
      <c r="R77" s="37" t="s">
        <v>2</v>
      </c>
      <c r="S77" s="29"/>
    </row>
    <row r="78" spans="1:19" ht="21" customHeight="1" x14ac:dyDescent="0.4">
      <c r="A78" s="137"/>
      <c r="B78" s="138"/>
      <c r="C78" s="154"/>
      <c r="D78" s="157"/>
      <c r="E78" s="59" t="s">
        <v>141</v>
      </c>
      <c r="F78" s="60" t="s">
        <v>141</v>
      </c>
      <c r="G78" s="64" t="s">
        <v>27</v>
      </c>
      <c r="H78" s="50"/>
      <c r="I78" s="66"/>
      <c r="J78" s="64" t="s">
        <v>121</v>
      </c>
      <c r="K78" s="50" t="s">
        <v>59</v>
      </c>
      <c r="L78" s="66"/>
      <c r="M78" s="64" t="s">
        <v>60</v>
      </c>
      <c r="N78" s="50"/>
      <c r="O78" s="66"/>
      <c r="P78" s="150"/>
      <c r="Q78" s="151"/>
      <c r="R78" s="37" t="s">
        <v>2</v>
      </c>
      <c r="S78" s="29"/>
    </row>
    <row r="79" spans="1:19" ht="15" customHeight="1" x14ac:dyDescent="0.4">
      <c r="A79" s="135">
        <f>IF([1]人数!$F30=0," ",[1]人数!$F30)</f>
        <v>29</v>
      </c>
      <c r="B79" s="138" t="s">
        <v>25</v>
      </c>
      <c r="C79" s="139" t="s">
        <v>141</v>
      </c>
      <c r="D79" s="142" t="str">
        <f>IF(ISERROR(VLOOKUP(2,[1]作成!$H$993:$K$1047,4,FALSE))," ",VLOOKUP(2,[1]作成!$H$993:$K$1047,4,FALSE))</f>
        <v xml:space="preserve"> </v>
      </c>
      <c r="E79" s="145" t="s">
        <v>141</v>
      </c>
      <c r="F79" s="145"/>
      <c r="G79" s="41"/>
      <c r="H79" s="41"/>
      <c r="I79" s="41"/>
      <c r="J79" s="41"/>
      <c r="K79" s="41"/>
      <c r="L79" s="41"/>
      <c r="M79" s="41"/>
      <c r="N79" s="41"/>
      <c r="O79" s="41"/>
      <c r="P79" s="43"/>
      <c r="Q79" s="44"/>
      <c r="R79" s="37" t="s">
        <v>2</v>
      </c>
      <c r="S79" s="29"/>
    </row>
    <row r="80" spans="1:19" ht="15" customHeight="1" x14ac:dyDescent="0.4">
      <c r="A80" s="136"/>
      <c r="B80" s="138"/>
      <c r="C80" s="140"/>
      <c r="D80" s="143"/>
      <c r="E80" s="146" t="s">
        <v>141</v>
      </c>
      <c r="F80" s="146"/>
      <c r="G80" s="45"/>
      <c r="H80" s="45"/>
      <c r="I80" s="45"/>
      <c r="J80" s="45"/>
      <c r="K80" s="45"/>
      <c r="L80" s="45"/>
      <c r="M80" s="45"/>
      <c r="N80" s="45"/>
      <c r="O80" s="45"/>
      <c r="P80" s="47"/>
      <c r="Q80" s="48"/>
      <c r="R80" s="37" t="s">
        <v>2</v>
      </c>
      <c r="S80" s="29"/>
    </row>
    <row r="81" spans="1:19" ht="15" customHeight="1" x14ac:dyDescent="0.4">
      <c r="A81" s="136"/>
      <c r="B81" s="138"/>
      <c r="C81" s="140"/>
      <c r="D81" s="143"/>
      <c r="E81" s="146" t="s">
        <v>141</v>
      </c>
      <c r="F81" s="146"/>
      <c r="G81" s="45"/>
      <c r="H81" s="45"/>
      <c r="I81" s="45"/>
      <c r="J81" s="45"/>
      <c r="K81" s="45"/>
      <c r="L81" s="45"/>
      <c r="M81" s="45"/>
      <c r="N81" s="45"/>
      <c r="O81" s="45"/>
      <c r="P81" s="47"/>
      <c r="Q81" s="48"/>
      <c r="R81" s="37" t="s">
        <v>2</v>
      </c>
      <c r="S81" s="29"/>
    </row>
    <row r="82" spans="1:19" ht="15" customHeight="1" x14ac:dyDescent="0.4">
      <c r="A82" s="137"/>
      <c r="B82" s="138"/>
      <c r="C82" s="141"/>
      <c r="D82" s="144"/>
      <c r="E82" s="49" t="s">
        <v>141</v>
      </c>
      <c r="F82" s="49" t="s">
        <v>141</v>
      </c>
      <c r="G82" s="50"/>
      <c r="H82" s="50"/>
      <c r="I82" s="50"/>
      <c r="J82" s="50"/>
      <c r="K82" s="50"/>
      <c r="L82" s="50"/>
      <c r="M82" s="50"/>
      <c r="N82" s="50"/>
      <c r="O82" s="50"/>
      <c r="P82" s="147"/>
      <c r="Q82" s="148"/>
      <c r="R82" s="37" t="s">
        <v>2</v>
      </c>
      <c r="S82" s="29"/>
    </row>
    <row r="83" spans="1:19" ht="21" customHeight="1" x14ac:dyDescent="0.4">
      <c r="A83" s="135">
        <f>IF([1]人数!$F31=0," ",[1]人数!$F31)</f>
        <v>30</v>
      </c>
      <c r="B83" s="138" t="s">
        <v>49</v>
      </c>
      <c r="C83" s="139"/>
      <c r="D83" s="142"/>
      <c r="E83" s="145"/>
      <c r="F83" s="145"/>
      <c r="G83" s="41"/>
      <c r="H83" s="41"/>
      <c r="I83" s="41"/>
      <c r="J83" s="41"/>
      <c r="K83" s="41"/>
      <c r="L83" s="41"/>
      <c r="M83" s="41"/>
      <c r="N83" s="41"/>
      <c r="O83" s="41"/>
      <c r="P83" s="43"/>
      <c r="Q83" s="44"/>
      <c r="R83" s="37" t="s">
        <v>2</v>
      </c>
      <c r="S83" s="29"/>
    </row>
    <row r="84" spans="1:19" ht="21" customHeight="1" x14ac:dyDescent="0.4">
      <c r="A84" s="136"/>
      <c r="B84" s="138"/>
      <c r="C84" s="140"/>
      <c r="D84" s="143"/>
      <c r="E84" s="146"/>
      <c r="F84" s="146"/>
      <c r="G84" s="45"/>
      <c r="H84" s="45"/>
      <c r="I84" s="45"/>
      <c r="J84" s="45"/>
      <c r="K84" s="45"/>
      <c r="L84" s="45"/>
      <c r="M84" s="45"/>
      <c r="N84" s="45"/>
      <c r="O84" s="45"/>
      <c r="P84" s="47"/>
      <c r="Q84" s="48"/>
      <c r="R84" s="37" t="s">
        <v>2</v>
      </c>
      <c r="S84" s="29"/>
    </row>
    <row r="85" spans="1:19" ht="21" customHeight="1" x14ac:dyDescent="0.4">
      <c r="A85" s="136"/>
      <c r="B85" s="138"/>
      <c r="C85" s="140"/>
      <c r="D85" s="143"/>
      <c r="E85" s="146"/>
      <c r="F85" s="146"/>
      <c r="G85" s="45"/>
      <c r="H85" s="45"/>
      <c r="I85" s="45"/>
      <c r="J85" s="45"/>
      <c r="K85" s="45"/>
      <c r="L85" s="45"/>
      <c r="M85" s="45"/>
      <c r="N85" s="45"/>
      <c r="O85" s="45"/>
      <c r="P85" s="47"/>
      <c r="Q85" s="48"/>
      <c r="R85" s="37" t="s">
        <v>2</v>
      </c>
      <c r="S85" s="29"/>
    </row>
    <row r="86" spans="1:19" ht="21" customHeight="1" x14ac:dyDescent="0.4">
      <c r="A86" s="137"/>
      <c r="B86" s="138"/>
      <c r="C86" s="141"/>
      <c r="D86" s="144"/>
      <c r="E86" s="49"/>
      <c r="F86" s="49"/>
      <c r="G86" s="50"/>
      <c r="H86" s="50"/>
      <c r="I86" s="50"/>
      <c r="J86" s="50"/>
      <c r="K86" s="50"/>
      <c r="L86" s="50"/>
      <c r="M86" s="50"/>
      <c r="N86" s="50"/>
      <c r="O86" s="50"/>
      <c r="P86" s="147"/>
      <c r="Q86" s="148"/>
      <c r="R86" s="37" t="s">
        <v>2</v>
      </c>
      <c r="S86" s="29"/>
    </row>
    <row r="87" spans="1:19" ht="17.25" hidden="1" customHeight="1" x14ac:dyDescent="0.4">
      <c r="A87" s="115" t="str">
        <f>IF([1]人数!$F32=0," ",[1]人数!$F32)</f>
        <v xml:space="preserve"> </v>
      </c>
      <c r="B87" s="118" t="s">
        <v>19</v>
      </c>
      <c r="C87" s="121" t="str">
        <f>IF(ISERROR(VLOOKUP(1,[1]作成!$H$1103:$K$1157,3,FALSE))," ",VLOOKUP(1,[1]作成!$H$1103:$K$1157,3,FALSE))</f>
        <v xml:space="preserve"> </v>
      </c>
      <c r="D87" s="124" t="str">
        <f>IF(ISERROR(VLOOKUP(2,[1]作成!$H$1103:$K$1157,4,FALSE))," ",VLOOKUP(2,[1]作成!$H$1103:$K$1157,4,FALSE))</f>
        <v xml:space="preserve"> </v>
      </c>
      <c r="E87" s="127" t="str">
        <f>IF(ISERROR(VLOOKUP(3,[1]作成!$H$1103:$K$1157,3,FALSE))," ",VLOOKUP(3,[1]作成!$H$1103:$K$1157,3,FALSE))</f>
        <v xml:space="preserve"> </v>
      </c>
      <c r="F87" s="128"/>
      <c r="G87" s="3"/>
      <c r="H87" s="4"/>
      <c r="I87" s="5"/>
      <c r="J87" s="3"/>
      <c r="K87" s="4"/>
      <c r="L87" s="5"/>
      <c r="M87" s="3"/>
      <c r="N87" s="4"/>
      <c r="O87" s="5"/>
      <c r="P87" s="69" t="str">
        <f>IF([1]計算!U26=0," ",[1]計算!U26)</f>
        <v xml:space="preserve"> </v>
      </c>
      <c r="Q87" s="7" t="s">
        <v>20</v>
      </c>
    </row>
    <row r="88" spans="1:19" ht="17.25" hidden="1" customHeight="1" x14ac:dyDescent="0.4">
      <c r="A88" s="116"/>
      <c r="B88" s="119"/>
      <c r="C88" s="122"/>
      <c r="D88" s="125"/>
      <c r="E88" s="131" t="str">
        <f>IF(ISERROR(VLOOKUP(4,[1]作成!$H$1103:$K$1157,3,FALSE))," ",VLOOKUP(4,[1]作成!$H$1103:$K$1157,3,FALSE))</f>
        <v xml:space="preserve"> </v>
      </c>
      <c r="F88" s="132"/>
      <c r="G88" s="8"/>
      <c r="H88" s="9"/>
      <c r="I88" s="10"/>
      <c r="J88" s="8"/>
      <c r="K88" s="9"/>
      <c r="L88" s="10"/>
      <c r="M88" s="8"/>
      <c r="N88" s="9"/>
      <c r="O88" s="10"/>
      <c r="P88" s="69" t="str">
        <f>IF([1]計算!X26=0," ",[1]計算!X26)</f>
        <v xml:space="preserve"> </v>
      </c>
      <c r="Q88" s="11" t="s">
        <v>22</v>
      </c>
    </row>
    <row r="89" spans="1:19" ht="17.25" hidden="1" customHeight="1" x14ac:dyDescent="0.4">
      <c r="A89" s="116"/>
      <c r="B89" s="119"/>
      <c r="C89" s="122"/>
      <c r="D89" s="125"/>
      <c r="E89" s="131" t="str">
        <f>IF(ISERROR(VLOOKUP(5,[1]作成!$H$1103:$K$1157,3,FALSE))," ",VLOOKUP(5,[1]作成!$H$1103:$K$1157,3,FALSE))</f>
        <v xml:space="preserve"> </v>
      </c>
      <c r="F89" s="132"/>
      <c r="G89" s="8"/>
      <c r="H89" s="9"/>
      <c r="I89" s="10"/>
      <c r="J89" s="8"/>
      <c r="K89" s="9"/>
      <c r="L89" s="10"/>
      <c r="M89" s="8"/>
      <c r="N89" s="9"/>
      <c r="O89" s="10"/>
      <c r="P89" s="69" t="str">
        <f>IF([1]計算!Z26=0," ",[1]計算!Z26)</f>
        <v xml:space="preserve"> </v>
      </c>
      <c r="Q89" s="11" t="s">
        <v>22</v>
      </c>
    </row>
    <row r="90" spans="1:19" ht="17.25" hidden="1" customHeight="1" x14ac:dyDescent="0.4">
      <c r="A90" s="117"/>
      <c r="B90" s="120"/>
      <c r="C90" s="123"/>
      <c r="D90" s="126"/>
      <c r="E90" s="14" t="str">
        <f>IF(ISERROR(VLOOKUP(6,[1]作成!$H$1103:$K$1157,3,FALSE))," ",VLOOKUP(6,[1]作成!$H$1103:$K$1157,3,FALSE))</f>
        <v xml:space="preserve"> </v>
      </c>
      <c r="F90" s="14" t="str">
        <f>IF(ISERROR(VLOOKUP(7,[1]作成!$H$1103:$K$1157,3,FALSE))," ",VLOOKUP(7,[1]作成!$H$1103:$K$1157,3,FALSE))</f>
        <v xml:space="preserve"> </v>
      </c>
      <c r="G90" s="17"/>
      <c r="H90" s="18"/>
      <c r="I90" s="20"/>
      <c r="J90" s="17"/>
      <c r="K90" s="18"/>
      <c r="L90" s="20"/>
      <c r="M90" s="17"/>
      <c r="N90" s="18"/>
      <c r="O90" s="20"/>
      <c r="P90" s="133" t="str">
        <f>IF([1]人数!I32=0," ",[1]人数!I32)</f>
        <v xml:space="preserve"> </v>
      </c>
      <c r="Q90" s="134"/>
    </row>
    <row r="91" spans="1:19" ht="17.25" hidden="1" customHeight="1" x14ac:dyDescent="0.4">
      <c r="A91" s="115" t="str">
        <f>IF([1]人数!$F33=0," ",[1]人数!$F33)</f>
        <v xml:space="preserve"> </v>
      </c>
      <c r="B91" s="149" t="s">
        <v>23</v>
      </c>
      <c r="C91" s="121" t="str">
        <f>IF(ISERROR(VLOOKUP(1,[1]作成!$H$1158:$K$1212,3,FALSE))," ",VLOOKUP(1,[1]作成!$H$1158:$K$1212,3,FALSE))</f>
        <v xml:space="preserve"> </v>
      </c>
      <c r="D91" s="124" t="str">
        <f>IF(ISERROR(VLOOKUP(2,[1]作成!$H$1158:$K$1212,4,FALSE))," ",VLOOKUP(2,[1]作成!$H$1158:$K$1212,4,FALSE))</f>
        <v xml:space="preserve"> </v>
      </c>
      <c r="E91" s="127" t="str">
        <f>IF(ISERROR(VLOOKUP(3,[1]作成!$H$1158:$K$1212,3,FALSE))," ",VLOOKUP(3,[1]作成!$H$1158:$K$1212,3,FALSE))</f>
        <v xml:space="preserve"> </v>
      </c>
      <c r="F91" s="128"/>
      <c r="G91" s="3"/>
      <c r="H91" s="4"/>
      <c r="I91" s="5"/>
      <c r="J91" s="3"/>
      <c r="K91" s="4"/>
      <c r="L91" s="5"/>
      <c r="M91" s="3"/>
      <c r="N91" s="4"/>
      <c r="O91" s="5"/>
      <c r="P91" s="69" t="str">
        <f>IF([1]計算!U27=0," ",[1]計算!U27)</f>
        <v xml:space="preserve"> </v>
      </c>
      <c r="Q91" s="7" t="s">
        <v>20</v>
      </c>
    </row>
    <row r="92" spans="1:19" ht="17.25" hidden="1" customHeight="1" x14ac:dyDescent="0.4">
      <c r="A92" s="116"/>
      <c r="B92" s="149"/>
      <c r="C92" s="122"/>
      <c r="D92" s="125"/>
      <c r="E92" s="131" t="str">
        <f>IF(ISERROR(VLOOKUP(4,[1]作成!$H$1158:$K$1212,3,FALSE))," ",VLOOKUP(4,[1]作成!$H$1158:$K$1212,3,FALSE))</f>
        <v xml:space="preserve"> </v>
      </c>
      <c r="F92" s="132"/>
      <c r="G92" s="8"/>
      <c r="H92" s="9"/>
      <c r="I92" s="10"/>
      <c r="J92" s="8"/>
      <c r="K92" s="9"/>
      <c r="L92" s="10"/>
      <c r="M92" s="8"/>
      <c r="N92" s="9"/>
      <c r="O92" s="10"/>
      <c r="P92" s="69" t="str">
        <f>IF([1]計算!X27=0," ",[1]計算!X27)</f>
        <v xml:space="preserve"> </v>
      </c>
      <c r="Q92" s="11" t="s">
        <v>22</v>
      </c>
    </row>
    <row r="93" spans="1:19" ht="17.25" hidden="1" customHeight="1" x14ac:dyDescent="0.4">
      <c r="A93" s="116"/>
      <c r="B93" s="149"/>
      <c r="C93" s="122"/>
      <c r="D93" s="125"/>
      <c r="E93" s="131" t="str">
        <f>IF(ISERROR(VLOOKUP(5,[1]作成!$H$1158:$K$1212,3,FALSE))," ",VLOOKUP(5,[1]作成!$H$1158:$K$1212,3,FALSE))</f>
        <v xml:space="preserve"> </v>
      </c>
      <c r="F93" s="132"/>
      <c r="G93" s="8"/>
      <c r="H93" s="9"/>
      <c r="I93" s="10"/>
      <c r="J93" s="8"/>
      <c r="K93" s="9"/>
      <c r="L93" s="10"/>
      <c r="M93" s="8"/>
      <c r="N93" s="9"/>
      <c r="O93" s="10"/>
      <c r="P93" s="69" t="str">
        <f>IF([1]計算!Z27=0," ",[1]計算!Z27)</f>
        <v xml:space="preserve"> </v>
      </c>
      <c r="Q93" s="11" t="s">
        <v>22</v>
      </c>
    </row>
    <row r="94" spans="1:19" ht="17.25" hidden="1" customHeight="1" x14ac:dyDescent="0.4">
      <c r="A94" s="117"/>
      <c r="B94" s="149"/>
      <c r="C94" s="123"/>
      <c r="D94" s="126"/>
      <c r="E94" s="15" t="str">
        <f>IF(ISERROR(VLOOKUP(6,[1]作成!$H$1158:$K$1212,3,FALSE))," ",VLOOKUP(6,[1]作成!$H$1158:$K$1212,3,FALSE))</f>
        <v xml:space="preserve"> </v>
      </c>
      <c r="F94" s="16" t="str">
        <f>IF(ISERROR(VLOOKUP(7,[1]作成!$H$1158:$K$1212,3,FALSE))," ",VLOOKUP(7,[1]作成!$H$1158:$K$1212,3,FALSE))</f>
        <v xml:space="preserve"> </v>
      </c>
      <c r="G94" s="17"/>
      <c r="H94" s="18"/>
      <c r="I94" s="20"/>
      <c r="J94" s="17"/>
      <c r="K94" s="18"/>
      <c r="L94" s="20"/>
      <c r="M94" s="17"/>
      <c r="N94" s="18"/>
      <c r="O94" s="20"/>
      <c r="P94" s="165" t="str">
        <f>IF([1]人数!I33=0," ",[1]人数!I33)</f>
        <v xml:space="preserve"> </v>
      </c>
      <c r="Q94" s="165"/>
    </row>
    <row r="95" spans="1:19" ht="17.25" hidden="1" customHeight="1" x14ac:dyDescent="0.4">
      <c r="A95" s="115" t="str">
        <f>IF([1]人数!$F34=0," ",[1]人数!$F34)</f>
        <v xml:space="preserve"> </v>
      </c>
      <c r="B95" s="149" t="s">
        <v>24</v>
      </c>
      <c r="C95" s="121" t="str">
        <f>IF(ISERROR(VLOOKUP(1,[1]作成!$H$1213:$K$1267,3,FALSE))," ",VLOOKUP(1,[1]作成!$H$1213:$K$1267,3,FALSE))</f>
        <v xml:space="preserve"> </v>
      </c>
      <c r="D95" s="124" t="str">
        <f>IF(ISERROR(VLOOKUP(2,[1]作成!$H$1213:$K$1267,4,FALSE))," ",VLOOKUP(2,[1]作成!$H$1213:$K$1267,4,FALSE))</f>
        <v xml:space="preserve"> </v>
      </c>
      <c r="E95" s="127" t="str">
        <f>IF(ISERROR(VLOOKUP(3,[1]作成!$H$1213:$K$1267,3,FALSE))," ",VLOOKUP(3,[1]作成!$H$1213:$K$1267,3,FALSE))</f>
        <v xml:space="preserve"> </v>
      </c>
      <c r="F95" s="128"/>
      <c r="G95" s="3"/>
      <c r="H95" s="4"/>
      <c r="I95" s="5"/>
      <c r="J95" s="3"/>
      <c r="K95" s="4"/>
      <c r="L95" s="5"/>
      <c r="M95" s="3"/>
      <c r="N95" s="4"/>
      <c r="O95" s="5"/>
      <c r="P95" s="69" t="str">
        <f>IF([1]計算!U28=0," ",[1]計算!U28)</f>
        <v xml:space="preserve"> </v>
      </c>
      <c r="Q95" s="7" t="s">
        <v>20</v>
      </c>
    </row>
    <row r="96" spans="1:19" ht="17.25" hidden="1" customHeight="1" x14ac:dyDescent="0.4">
      <c r="A96" s="116"/>
      <c r="B96" s="149"/>
      <c r="C96" s="122"/>
      <c r="D96" s="125"/>
      <c r="E96" s="131" t="str">
        <f>IF(ISERROR(VLOOKUP(4,[1]作成!$H$1213:$K$1267,3,FALSE))," ",VLOOKUP(4,[1]作成!$H$1213:$K$1267,3,FALSE))</f>
        <v xml:space="preserve"> </v>
      </c>
      <c r="F96" s="132"/>
      <c r="G96" s="8"/>
      <c r="H96" s="9"/>
      <c r="I96" s="10"/>
      <c r="J96" s="8"/>
      <c r="K96" s="9"/>
      <c r="L96" s="10"/>
      <c r="M96" s="8"/>
      <c r="N96" s="9"/>
      <c r="O96" s="10"/>
      <c r="P96" s="69" t="str">
        <f>IF([1]計算!X28=0," ",[1]計算!X28)</f>
        <v xml:space="preserve"> </v>
      </c>
      <c r="Q96" s="11" t="s">
        <v>22</v>
      </c>
    </row>
    <row r="97" spans="1:19" ht="17.25" hidden="1" customHeight="1" x14ac:dyDescent="0.4">
      <c r="A97" s="116"/>
      <c r="B97" s="149"/>
      <c r="C97" s="122"/>
      <c r="D97" s="125"/>
      <c r="E97" s="131" t="str">
        <f>IF(ISERROR(VLOOKUP(5,[1]作成!$H$1213:$K$1267,3,FALSE))," ",VLOOKUP(5,[1]作成!$H$1213:$K$1267,3,FALSE))</f>
        <v xml:space="preserve"> </v>
      </c>
      <c r="F97" s="132"/>
      <c r="G97" s="8"/>
      <c r="H97" s="9"/>
      <c r="I97" s="10"/>
      <c r="J97" s="8"/>
      <c r="K97" s="9"/>
      <c r="L97" s="10"/>
      <c r="M97" s="8"/>
      <c r="N97" s="9"/>
      <c r="O97" s="10"/>
      <c r="P97" s="69" t="str">
        <f>IF([1]計算!Z28=0," ",[1]計算!Z28)</f>
        <v xml:space="preserve"> </v>
      </c>
      <c r="Q97" s="11" t="s">
        <v>22</v>
      </c>
    </row>
    <row r="98" spans="1:19" ht="17.25" hidden="1" customHeight="1" x14ac:dyDescent="0.4">
      <c r="A98" s="117"/>
      <c r="B98" s="149"/>
      <c r="C98" s="123"/>
      <c r="D98" s="126"/>
      <c r="E98" s="15" t="str">
        <f>IF(ISERROR(VLOOKUP(6,[1]作成!$H$1213:$K$1267,3,FALSE))," ",VLOOKUP(6,[1]作成!$H$1213:$K$1267,3,FALSE))</f>
        <v xml:space="preserve"> </v>
      </c>
      <c r="F98" s="16" t="str">
        <f>IF(ISERROR(VLOOKUP(7,[1]作成!$H$1213:$K$1267,3,FALSE))," ",VLOOKUP(7,[1]作成!$H$1213:$K$1267,3,FALSE))</f>
        <v xml:space="preserve"> </v>
      </c>
      <c r="G98" s="17"/>
      <c r="H98" s="18"/>
      <c r="I98" s="20"/>
      <c r="J98" s="17"/>
      <c r="K98" s="18"/>
      <c r="L98" s="20"/>
      <c r="M98" s="17"/>
      <c r="N98" s="18"/>
      <c r="O98" s="20"/>
      <c r="P98" s="133" t="str">
        <f>IF([1]人数!I34=0," ",[1]人数!I34)</f>
        <v xml:space="preserve"> </v>
      </c>
      <c r="Q98" s="134"/>
    </row>
    <row r="99" spans="1:19" ht="17.25" hidden="1" customHeight="1" x14ac:dyDescent="0.4">
      <c r="A99" s="115" t="str">
        <f>IF([1]人数!$F35=0," ",[1]人数!$F35)</f>
        <v xml:space="preserve"> </v>
      </c>
      <c r="B99" s="149" t="s">
        <v>25</v>
      </c>
      <c r="C99" s="121" t="str">
        <f>IF(ISERROR(VLOOKUP(1,[1]作成!$H$1268:$K$1322,3,FALSE))," ",VLOOKUP(1,[1]作成!$H$1268:$K$1322,3,FALSE))</f>
        <v xml:space="preserve"> </v>
      </c>
      <c r="D99" s="124" t="str">
        <f>IF(ISERROR(VLOOKUP(2,[1]作成!$H$1268:$K$1322,4,FALSE))," ",VLOOKUP(2,[1]作成!$H$1268:$K$1322,4,FALSE))</f>
        <v xml:space="preserve"> </v>
      </c>
      <c r="E99" s="127" t="str">
        <f>IF(ISERROR(VLOOKUP(3,[1]作成!$H$1268:$K$1322,3,FALSE))," ",VLOOKUP(3,[1]作成!$H$1268:$K$1322,3,FALSE))</f>
        <v xml:space="preserve"> </v>
      </c>
      <c r="F99" s="128"/>
      <c r="G99" s="3"/>
      <c r="H99" s="4"/>
      <c r="I99" s="5"/>
      <c r="J99" s="3"/>
      <c r="K99" s="4"/>
      <c r="L99" s="5"/>
      <c r="M99" s="3"/>
      <c r="N99" s="4"/>
      <c r="O99" s="5"/>
      <c r="P99" s="69" t="str">
        <f>IF([1]計算!U29=0," ",[1]計算!U29)</f>
        <v xml:space="preserve"> </v>
      </c>
      <c r="Q99" s="7" t="s">
        <v>20</v>
      </c>
    </row>
    <row r="100" spans="1:19" ht="17.25" hidden="1" customHeight="1" x14ac:dyDescent="0.4">
      <c r="A100" s="116"/>
      <c r="B100" s="149"/>
      <c r="C100" s="122"/>
      <c r="D100" s="125"/>
      <c r="E100" s="131" t="str">
        <f>IF(ISERROR(VLOOKUP(4,[1]作成!$H$1268:$K$1322,3,FALSE))," ",VLOOKUP(4,[1]作成!$H$1268:$K$1322,3,FALSE))</f>
        <v xml:space="preserve"> </v>
      </c>
      <c r="F100" s="132"/>
      <c r="G100" s="8"/>
      <c r="H100" s="9"/>
      <c r="I100" s="10"/>
      <c r="J100" s="8"/>
      <c r="K100" s="9"/>
      <c r="L100" s="10"/>
      <c r="M100" s="8"/>
      <c r="N100" s="9"/>
      <c r="O100" s="10"/>
      <c r="P100" s="69" t="str">
        <f>IF([1]計算!X29=0," ",[1]計算!X29)</f>
        <v xml:space="preserve"> </v>
      </c>
      <c r="Q100" s="11" t="s">
        <v>22</v>
      </c>
    </row>
    <row r="101" spans="1:19" ht="17.25" hidden="1" customHeight="1" x14ac:dyDescent="0.4">
      <c r="A101" s="116"/>
      <c r="B101" s="149"/>
      <c r="C101" s="122"/>
      <c r="D101" s="125"/>
      <c r="E101" s="131" t="str">
        <f>IF(ISERROR(VLOOKUP(5,[1]作成!$H$1268:$K$1322,3,FALSE))," ",VLOOKUP(5,[1]作成!$H$1268:$K$1322,3,FALSE))</f>
        <v xml:space="preserve"> </v>
      </c>
      <c r="F101" s="132"/>
      <c r="G101" s="8"/>
      <c r="H101" s="9"/>
      <c r="I101" s="10"/>
      <c r="J101" s="8"/>
      <c r="K101" s="9"/>
      <c r="L101" s="10"/>
      <c r="M101" s="8"/>
      <c r="N101" s="9"/>
      <c r="O101" s="10"/>
      <c r="P101" s="69" t="str">
        <f>IF([1]計算!Z29=0," ",[1]計算!Z29)</f>
        <v xml:space="preserve"> </v>
      </c>
      <c r="Q101" s="11" t="s">
        <v>22</v>
      </c>
    </row>
    <row r="102" spans="1:19" ht="17.25" hidden="1" customHeight="1" x14ac:dyDescent="0.4">
      <c r="A102" s="117"/>
      <c r="B102" s="149"/>
      <c r="C102" s="123"/>
      <c r="D102" s="126"/>
      <c r="E102" s="15" t="str">
        <f>IF(ISERROR(VLOOKUP(6,[1]作成!$H$1268:$K$1322,3,FALSE))," ",VLOOKUP(6,[1]作成!$H$1268:$K$1322,3,FALSE))</f>
        <v xml:space="preserve"> </v>
      </c>
      <c r="F102" s="16" t="str">
        <f>IF(ISERROR(VLOOKUP(7,[1]作成!$H$1268:$K$1322,3,FALSE))," ",VLOOKUP(7,[1]作成!$H$1268:$K$1322,3,FALSE))</f>
        <v xml:space="preserve"> </v>
      </c>
      <c r="G102" s="17"/>
      <c r="H102" s="18"/>
      <c r="I102" s="20"/>
      <c r="J102" s="17"/>
      <c r="K102" s="18"/>
      <c r="L102" s="20"/>
      <c r="M102" s="17"/>
      <c r="N102" s="18"/>
      <c r="O102" s="20"/>
      <c r="P102" s="165" t="str">
        <f>IF([1]人数!I35=0," ",[1]人数!I35)</f>
        <v xml:space="preserve"> </v>
      </c>
      <c r="Q102" s="165"/>
    </row>
    <row r="103" spans="1:19" ht="17.25" hidden="1" customHeight="1" x14ac:dyDescent="0.4">
      <c r="A103" s="115" t="str">
        <f>IF([1]人数!$F36=0," ",[1]人数!$F36)</f>
        <v xml:space="preserve"> </v>
      </c>
      <c r="B103" s="118" t="s">
        <v>49</v>
      </c>
      <c r="C103" s="121" t="str">
        <f>IF(ISERROR(VLOOKUP(1,[1]作成!$H$1323:$K$1377,3,FALSE))," ",VLOOKUP(1,[1]作成!$H$1323:$K$1377,3,FALSE))</f>
        <v xml:space="preserve"> </v>
      </c>
      <c r="D103" s="124" t="str">
        <f>IF(ISERROR(VLOOKUP(2,[1]作成!$H$1323:$K$1377,4,FALSE))," ",VLOOKUP(2,[1]作成!$H$1323:$K$1377,4,FALSE))</f>
        <v xml:space="preserve"> </v>
      </c>
      <c r="E103" s="127" t="str">
        <f>IF(ISERROR(VLOOKUP(3,[1]作成!$H$1323:$K$1377,3,FALSE))," ",VLOOKUP(3,[1]作成!$H$1323:$K$1377,3,FALSE))</f>
        <v xml:space="preserve"> </v>
      </c>
      <c r="F103" s="128"/>
      <c r="G103" s="23"/>
      <c r="H103" s="13"/>
      <c r="I103" s="12"/>
      <c r="J103" s="23"/>
      <c r="K103" s="13"/>
      <c r="L103" s="12"/>
      <c r="M103" s="23"/>
      <c r="N103" s="13"/>
      <c r="O103" s="12"/>
      <c r="P103" s="69" t="str">
        <f>IF([1]計算!U30=0," ",[1]計算!U30)</f>
        <v xml:space="preserve"> </v>
      </c>
      <c r="Q103" s="7" t="s">
        <v>20</v>
      </c>
    </row>
    <row r="104" spans="1:19" ht="17.25" hidden="1" customHeight="1" x14ac:dyDescent="0.4">
      <c r="A104" s="116"/>
      <c r="B104" s="119"/>
      <c r="C104" s="122"/>
      <c r="D104" s="125"/>
      <c r="E104" s="131" t="str">
        <f>IF(ISERROR(VLOOKUP(4,[1]作成!$H$1323:$K$1377,3,FALSE))," ",VLOOKUP(4,[1]作成!$H$1323:$K$1377,3,FALSE))</f>
        <v xml:space="preserve"> </v>
      </c>
      <c r="F104" s="132"/>
      <c r="G104" s="23"/>
      <c r="H104" s="13"/>
      <c r="I104" s="12"/>
      <c r="J104" s="23"/>
      <c r="K104" s="13"/>
      <c r="L104" s="12"/>
      <c r="M104" s="23"/>
      <c r="N104" s="13"/>
      <c r="O104" s="12"/>
      <c r="P104" s="69" t="str">
        <f>IF([1]計算!X30=0," ",[1]計算!X30)</f>
        <v xml:space="preserve"> </v>
      </c>
      <c r="Q104" s="11" t="s">
        <v>22</v>
      </c>
    </row>
    <row r="105" spans="1:19" ht="17.25" hidden="1" customHeight="1" x14ac:dyDescent="0.4">
      <c r="A105" s="116"/>
      <c r="B105" s="119"/>
      <c r="C105" s="122"/>
      <c r="D105" s="125"/>
      <c r="E105" s="131" t="str">
        <f>IF(ISERROR(VLOOKUP(5,[1]作成!$H$1323:$K$1377,3,FALSE))," ",VLOOKUP(5,[1]作成!$H$1323:$K$1377,3,FALSE))</f>
        <v xml:space="preserve"> </v>
      </c>
      <c r="F105" s="132"/>
      <c r="G105" s="23"/>
      <c r="H105" s="13"/>
      <c r="I105" s="12"/>
      <c r="J105" s="23"/>
      <c r="K105" s="13"/>
      <c r="L105" s="12"/>
      <c r="M105" s="23"/>
      <c r="N105" s="13"/>
      <c r="O105" s="12"/>
      <c r="P105" s="69" t="str">
        <f>IF([1]計算!Z30=0," ",[1]計算!Z30)</f>
        <v xml:space="preserve"> </v>
      </c>
      <c r="Q105" s="11" t="s">
        <v>22</v>
      </c>
    </row>
    <row r="106" spans="1:19" ht="17.25" hidden="1" customHeight="1" x14ac:dyDescent="0.4">
      <c r="A106" s="117"/>
      <c r="B106" s="120"/>
      <c r="C106" s="123"/>
      <c r="D106" s="126"/>
      <c r="E106" s="15" t="str">
        <f>IF(ISERROR(VLOOKUP(6,[1]作成!$H$1323:$K$1377,3,FALSE))," ",VLOOKUP(6,[1]作成!$H$1323:$K$1377,3,FALSE))</f>
        <v xml:space="preserve"> </v>
      </c>
      <c r="F106" s="16" t="str">
        <f>IF(ISERROR(VLOOKUP(7,[1]作成!$H$1323:$K$1377,3,FALSE))," ",VLOOKUP(7,[1]作成!$H$1323:$K$1377,3,FALSE))</f>
        <v xml:space="preserve"> </v>
      </c>
      <c r="G106" s="24"/>
      <c r="H106" s="19"/>
      <c r="I106" s="21"/>
      <c r="J106" s="24"/>
      <c r="K106" s="19"/>
      <c r="L106" s="21"/>
      <c r="M106" s="24"/>
      <c r="N106" s="19"/>
      <c r="O106" s="21"/>
      <c r="P106" s="165" t="str">
        <f>IF([1]人数!I36=0," ",[1]人数!I36)</f>
        <v xml:space="preserve"> </v>
      </c>
      <c r="Q106" s="165"/>
    </row>
    <row r="107" spans="1:19" ht="17.25" hidden="1" customHeight="1" x14ac:dyDescent="0.4">
      <c r="A107" s="115" t="str">
        <f>IF([1]人数!$F37=0," ",[1]人数!$F37)</f>
        <v xml:space="preserve"> </v>
      </c>
      <c r="B107" s="118" t="s">
        <v>19</v>
      </c>
      <c r="C107" s="121" t="str">
        <f>IF(ISERROR(VLOOKUP(1,[1]作成!$H$1378:$K$1432,3,FALSE))," ",VLOOKUP(1,[1]作成!$H$1378:$K$1432,3,FALSE))</f>
        <v xml:space="preserve"> </v>
      </c>
      <c r="D107" s="124" t="str">
        <f>IF(ISERROR(VLOOKUP(2,[1]作成!$H$1378:$K$1432,4,FALSE))," ",VLOOKUP(2,[1]作成!$H$1378:$K$1432,4,FALSE))</f>
        <v xml:space="preserve"> </v>
      </c>
      <c r="E107" s="127" t="str">
        <f>IF(ISERROR(VLOOKUP(3,[1]作成!$H$1378:$K$1432,3,FALSE))," ",VLOOKUP(3,[1]作成!$H$1378:$K$1432,3,FALSE))</f>
        <v xml:space="preserve"> </v>
      </c>
      <c r="F107" s="128"/>
      <c r="G107" s="25"/>
      <c r="H107" s="26"/>
      <c r="I107" s="22"/>
      <c r="J107" s="25"/>
      <c r="K107" s="26"/>
      <c r="L107" s="22"/>
      <c r="M107" s="25"/>
      <c r="N107" s="26"/>
      <c r="O107" s="22"/>
      <c r="P107" s="69" t="str">
        <f>IF([1]計算!U31=0," ",[1]計算!U31)</f>
        <v xml:space="preserve"> </v>
      </c>
      <c r="Q107" s="7" t="s">
        <v>20</v>
      </c>
    </row>
    <row r="108" spans="1:19" ht="17.25" hidden="1" customHeight="1" x14ac:dyDescent="0.4">
      <c r="A108" s="116"/>
      <c r="B108" s="119"/>
      <c r="C108" s="122"/>
      <c r="D108" s="125"/>
      <c r="E108" s="131" t="str">
        <f>IF(ISERROR(VLOOKUP(4,[1]作成!$H$1378:$K$1432,3,FALSE))," ",VLOOKUP(4,[1]作成!$H$1378:$K$1432,3,FALSE))</f>
        <v xml:space="preserve"> </v>
      </c>
      <c r="F108" s="132"/>
      <c r="G108" s="23"/>
      <c r="H108" s="13"/>
      <c r="I108" s="12"/>
      <c r="J108" s="23"/>
      <c r="K108" s="13"/>
      <c r="L108" s="12"/>
      <c r="M108" s="23"/>
      <c r="N108" s="13"/>
      <c r="O108" s="12"/>
      <c r="P108" s="69" t="str">
        <f>IF([1]計算!X31=0," ",[1]計算!X31)</f>
        <v xml:space="preserve"> </v>
      </c>
      <c r="Q108" s="11" t="s">
        <v>22</v>
      </c>
    </row>
    <row r="109" spans="1:19" ht="17.25" hidden="1" customHeight="1" x14ac:dyDescent="0.4">
      <c r="A109" s="116"/>
      <c r="B109" s="119"/>
      <c r="C109" s="122"/>
      <c r="D109" s="125"/>
      <c r="E109" s="131" t="str">
        <f>IF(ISERROR(VLOOKUP(5,[1]作成!$H$1378:$K$1432,3,FALSE))," ",VLOOKUP(5,[1]作成!$H$1378:$K$1432,3,FALSE))</f>
        <v xml:space="preserve"> </v>
      </c>
      <c r="F109" s="132"/>
      <c r="G109" s="23"/>
      <c r="H109" s="13"/>
      <c r="I109" s="12"/>
      <c r="J109" s="23"/>
      <c r="K109" s="13"/>
      <c r="L109" s="12"/>
      <c r="M109" s="23"/>
      <c r="N109" s="13"/>
      <c r="O109" s="12"/>
      <c r="P109" s="69" t="str">
        <f>IF([1]計算!Z31=0," ",[1]計算!Z31)</f>
        <v xml:space="preserve"> </v>
      </c>
      <c r="Q109" s="11" t="s">
        <v>22</v>
      </c>
    </row>
    <row r="110" spans="1:19" ht="17.25" hidden="1" customHeight="1" x14ac:dyDescent="0.4">
      <c r="A110" s="117"/>
      <c r="B110" s="120"/>
      <c r="C110" s="123"/>
      <c r="D110" s="126"/>
      <c r="E110" s="15" t="str">
        <f>IF(ISERROR(VLOOKUP(6,[1]作成!$H$1378:$K$1432,3,FALSE))," ",VLOOKUP(6,[1]作成!$H$1378:$K$1432,3,FALSE))</f>
        <v xml:space="preserve"> </v>
      </c>
      <c r="F110" s="16" t="str">
        <f>IF(ISERROR(VLOOKUP(7,[1]作成!$H$1378:$K$1432,3,FALSE))," ",VLOOKUP(7,[1]作成!$H$1378:$K$1432,3,FALSE))</f>
        <v xml:space="preserve"> </v>
      </c>
      <c r="G110" s="24"/>
      <c r="H110" s="19"/>
      <c r="I110" s="21"/>
      <c r="J110" s="24"/>
      <c r="K110" s="19"/>
      <c r="L110" s="21"/>
      <c r="M110" s="24"/>
      <c r="N110" s="19"/>
      <c r="O110" s="21"/>
      <c r="P110" s="165" t="str">
        <f>IF([1]人数!I37=0," ",[1]人数!I37)</f>
        <v xml:space="preserve"> </v>
      </c>
      <c r="Q110" s="165"/>
    </row>
    <row r="111" spans="1:19" ht="15.95" customHeight="1" x14ac:dyDescent="0.4">
      <c r="A111" s="37"/>
      <c r="B111" s="37" t="s">
        <v>132</v>
      </c>
      <c r="C111" s="6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 t="s">
        <v>2</v>
      </c>
      <c r="S111" s="29"/>
    </row>
    <row r="112" spans="1:19" ht="15.95" customHeight="1" x14ac:dyDescent="0.4">
      <c r="A112" s="37"/>
      <c r="B112" s="37" t="s">
        <v>133</v>
      </c>
      <c r="C112" s="67"/>
      <c r="D112" s="37"/>
      <c r="E112" s="37"/>
      <c r="F112" s="37"/>
      <c r="G112" s="37"/>
      <c r="H112" s="37"/>
      <c r="I112" s="37"/>
      <c r="J112" s="37"/>
      <c r="K112" s="37"/>
      <c r="L112" s="36" t="s">
        <v>134</v>
      </c>
      <c r="M112" s="36"/>
      <c r="N112" s="36"/>
      <c r="O112" s="37"/>
      <c r="P112" s="37"/>
      <c r="Q112" s="37"/>
      <c r="R112" s="37" t="s">
        <v>2</v>
      </c>
      <c r="S112" s="29"/>
    </row>
    <row r="113" spans="1:19" ht="15.95" customHeight="1" x14ac:dyDescent="0.4">
      <c r="A113" s="37"/>
      <c r="B113" s="37" t="s">
        <v>135</v>
      </c>
      <c r="C113" s="6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 t="s">
        <v>2</v>
      </c>
      <c r="S113" s="29"/>
    </row>
    <row r="114" spans="1:19" ht="15.95" customHeight="1" x14ac:dyDescent="0.4">
      <c r="A114" s="37"/>
      <c r="B114" s="37"/>
      <c r="C114" s="6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 t="s">
        <v>2</v>
      </c>
      <c r="S114" s="29"/>
    </row>
    <row r="115" spans="1:19" ht="15.95" customHeight="1" x14ac:dyDescent="0.4">
      <c r="A115" s="37"/>
      <c r="B115" s="37"/>
      <c r="C115" s="6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 t="s">
        <v>2</v>
      </c>
      <c r="S115" s="29"/>
    </row>
    <row r="116" spans="1:19" ht="15.95" hidden="1" customHeight="1" x14ac:dyDescent="0.4">
      <c r="A116" s="2"/>
      <c r="B116" s="2"/>
      <c r="C116" s="27"/>
      <c r="D116" s="2"/>
      <c r="E116" s="2"/>
      <c r="F116" s="2"/>
      <c r="P116" s="2"/>
      <c r="Q116" s="2"/>
    </row>
    <row r="117" spans="1:19" ht="15.95" hidden="1" customHeight="1" x14ac:dyDescent="0.4">
      <c r="A117" s="2"/>
      <c r="B117" s="2"/>
      <c r="C117" s="27"/>
      <c r="D117" s="2"/>
      <c r="E117" s="2"/>
      <c r="F117" s="2"/>
      <c r="P117" s="2"/>
      <c r="Q117" s="2"/>
    </row>
    <row r="118" spans="1:19" ht="15.95" hidden="1" customHeight="1" x14ac:dyDescent="0.4">
      <c r="A118" s="2"/>
      <c r="B118" s="2"/>
      <c r="C118" s="27"/>
      <c r="D118" s="2"/>
      <c r="E118" s="2"/>
      <c r="F118" s="2"/>
      <c r="P118" s="2"/>
      <c r="Q118" s="2"/>
    </row>
    <row r="119" spans="1:19" ht="15.95" hidden="1" customHeight="1" x14ac:dyDescent="0.4">
      <c r="A119" s="2"/>
      <c r="B119" s="2"/>
      <c r="C119" s="27"/>
      <c r="D119" s="2"/>
      <c r="E119" s="2"/>
      <c r="F119" s="2"/>
      <c r="P119" s="2"/>
      <c r="Q119" s="2"/>
    </row>
    <row r="120" spans="1:19" ht="15.95" hidden="1" customHeight="1" x14ac:dyDescent="0.4">
      <c r="A120" s="2"/>
      <c r="B120" s="2"/>
      <c r="C120" s="27"/>
      <c r="D120" s="2"/>
      <c r="E120" s="2"/>
      <c r="F120" s="2"/>
      <c r="P120" s="2"/>
      <c r="Q120" s="2"/>
    </row>
    <row r="121" spans="1:19" ht="15.95" hidden="1" customHeight="1" x14ac:dyDescent="0.4">
      <c r="A121" s="2"/>
      <c r="B121" s="2"/>
      <c r="C121" s="27"/>
      <c r="D121" s="2"/>
      <c r="E121" s="2"/>
      <c r="F121" s="2"/>
      <c r="P121" s="2"/>
      <c r="Q121" s="2"/>
    </row>
    <row r="122" spans="1:19" ht="15.95" hidden="1" customHeight="1" x14ac:dyDescent="0.4">
      <c r="A122" s="2"/>
      <c r="B122" s="2"/>
      <c r="C122" s="27"/>
      <c r="D122" s="2"/>
      <c r="E122" s="2"/>
      <c r="F122" s="2"/>
      <c r="P122" s="2"/>
      <c r="Q122" s="2"/>
    </row>
    <row r="123" spans="1:19" ht="15.95" hidden="1" customHeight="1" x14ac:dyDescent="0.4">
      <c r="A123" s="2"/>
      <c r="B123" s="2"/>
      <c r="C123" s="27"/>
      <c r="D123" s="2"/>
      <c r="E123" s="2"/>
      <c r="F123" s="2"/>
      <c r="P123" s="2"/>
      <c r="Q123" s="2"/>
    </row>
    <row r="124" spans="1:19" ht="15.95" hidden="1" customHeight="1" x14ac:dyDescent="0.4">
      <c r="A124" s="2"/>
      <c r="B124" s="2"/>
      <c r="C124" s="27"/>
      <c r="D124" s="2"/>
      <c r="E124" s="2"/>
      <c r="F124" s="2"/>
      <c r="P124" s="2"/>
      <c r="Q124" s="2"/>
    </row>
    <row r="125" spans="1:19" ht="15.95" hidden="1" customHeight="1" x14ac:dyDescent="0.4">
      <c r="A125" s="2"/>
      <c r="B125" s="2"/>
      <c r="C125" s="27"/>
      <c r="D125" s="2"/>
      <c r="E125" s="2"/>
      <c r="F125" s="2"/>
      <c r="P125" s="2"/>
      <c r="Q125" s="2"/>
    </row>
    <row r="126" spans="1:19" ht="15.95" hidden="1" customHeight="1" x14ac:dyDescent="0.4">
      <c r="A126" s="2"/>
      <c r="B126" s="2"/>
      <c r="C126" s="27"/>
      <c r="D126" s="2"/>
      <c r="E126" s="2"/>
      <c r="F126" s="2"/>
      <c r="P126" s="2"/>
      <c r="Q126" s="2"/>
    </row>
    <row r="127" spans="1:19" ht="15.95" hidden="1" customHeight="1" x14ac:dyDescent="0.4">
      <c r="A127" s="2"/>
      <c r="B127" s="2"/>
      <c r="C127" s="27"/>
      <c r="D127" s="2"/>
      <c r="E127" s="2"/>
      <c r="F127" s="2"/>
      <c r="P127" s="2"/>
      <c r="Q127" s="2"/>
    </row>
    <row r="128" spans="1:19" ht="15.95" hidden="1" customHeight="1" x14ac:dyDescent="0.4">
      <c r="A128" s="2"/>
      <c r="B128" s="2"/>
      <c r="C128" s="27"/>
      <c r="D128" s="2"/>
      <c r="E128" s="2"/>
      <c r="F128" s="2"/>
      <c r="P128" s="2"/>
      <c r="Q128" s="2"/>
    </row>
    <row r="129" spans="1:19" ht="15.95" hidden="1" customHeight="1" x14ac:dyDescent="0.4">
      <c r="A129" s="2"/>
      <c r="B129" s="2"/>
      <c r="C129" s="27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27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27"/>
      <c r="D131" s="2"/>
      <c r="E131" s="2"/>
      <c r="F131" s="2"/>
      <c r="P131" s="2"/>
      <c r="Q131" s="2"/>
    </row>
    <row r="132" spans="1:19" ht="15.95" hidden="1" customHeight="1" x14ac:dyDescent="0.4">
      <c r="A132" s="2"/>
      <c r="B132" s="2"/>
      <c r="C132" s="27"/>
      <c r="D132" s="2"/>
      <c r="E132" s="2"/>
      <c r="F132" s="2"/>
      <c r="P132" s="2"/>
      <c r="Q132" s="2"/>
    </row>
    <row r="133" spans="1:19" x14ac:dyDescent="0.4">
      <c r="A133" s="29"/>
      <c r="B133" s="29"/>
      <c r="C133" s="68"/>
      <c r="D133" s="29"/>
      <c r="E133" s="29"/>
      <c r="F133" s="29"/>
      <c r="G133" s="37"/>
      <c r="H133" s="37"/>
      <c r="I133" s="37"/>
      <c r="J133" s="37"/>
      <c r="K133" s="37"/>
      <c r="L133" s="37"/>
      <c r="M133" s="37"/>
      <c r="N133" s="37"/>
      <c r="O133" s="37"/>
      <c r="P133" s="29"/>
      <c r="Q133" s="29"/>
      <c r="R133" s="37"/>
      <c r="S133" s="29"/>
    </row>
    <row r="134" spans="1:19" x14ac:dyDescent="0.4">
      <c r="A134" s="29"/>
      <c r="B134" s="29"/>
      <c r="C134" s="68"/>
      <c r="D134" s="29"/>
      <c r="E134" s="29"/>
      <c r="F134" s="29"/>
      <c r="G134" s="37"/>
      <c r="H134" s="37"/>
      <c r="I134" s="37"/>
      <c r="J134" s="37"/>
      <c r="K134" s="37"/>
      <c r="L134" s="37"/>
      <c r="M134" s="37"/>
      <c r="N134" s="37"/>
      <c r="O134" s="37"/>
      <c r="P134" s="29"/>
      <c r="Q134" s="29"/>
      <c r="R134" s="37"/>
      <c r="S134" s="29"/>
    </row>
  </sheetData>
  <sheetProtection autoFilter="0"/>
  <autoFilter ref="R2:R132" xr:uid="{00000000-0009-0000-0000-000003000000}">
    <filterColumn colId="0">
      <customFilters>
        <customFilter operator="notEqual" val=" "/>
      </customFilters>
    </filterColumn>
  </autoFilter>
  <mergeCells count="225">
    <mergeCell ref="P110:Q110"/>
    <mergeCell ref="A107:A110"/>
    <mergeCell ref="B107:B110"/>
    <mergeCell ref="C107:C110"/>
    <mergeCell ref="D107:D110"/>
    <mergeCell ref="E107:F107"/>
    <mergeCell ref="E108:F108"/>
    <mergeCell ref="E109:F109"/>
    <mergeCell ref="P102:Q102"/>
    <mergeCell ref="A103:A106"/>
    <mergeCell ref="B103:B106"/>
    <mergeCell ref="C103:C106"/>
    <mergeCell ref="D103:D106"/>
    <mergeCell ref="E103:F103"/>
    <mergeCell ref="E104:F104"/>
    <mergeCell ref="E105:F105"/>
    <mergeCell ref="P106:Q106"/>
    <mergeCell ref="A99:A102"/>
    <mergeCell ref="B99:B102"/>
    <mergeCell ref="C99:C102"/>
    <mergeCell ref="D99:D102"/>
    <mergeCell ref="E99:F99"/>
    <mergeCell ref="E100:F100"/>
    <mergeCell ref="E101:F101"/>
    <mergeCell ref="P94:Q94"/>
    <mergeCell ref="A95:A98"/>
    <mergeCell ref="B95:B98"/>
    <mergeCell ref="C95:C98"/>
    <mergeCell ref="D95:D98"/>
    <mergeCell ref="E95:F95"/>
    <mergeCell ref="E96:F96"/>
    <mergeCell ref="E97:F97"/>
    <mergeCell ref="P98:Q98"/>
    <mergeCell ref="A91:A94"/>
    <mergeCell ref="B91:B94"/>
    <mergeCell ref="C91:C94"/>
    <mergeCell ref="D91:D94"/>
    <mergeCell ref="E91:F91"/>
    <mergeCell ref="E92:F92"/>
    <mergeCell ref="E93:F93"/>
    <mergeCell ref="P86:Q86"/>
    <mergeCell ref="A87:A90"/>
    <mergeCell ref="B87:B90"/>
    <mergeCell ref="C87:C90"/>
    <mergeCell ref="D87:D90"/>
    <mergeCell ref="E87:F87"/>
    <mergeCell ref="E88:F88"/>
    <mergeCell ref="E89:F89"/>
    <mergeCell ref="P90:Q90"/>
    <mergeCell ref="A83:A86"/>
    <mergeCell ref="B83:B86"/>
    <mergeCell ref="C83:C86"/>
    <mergeCell ref="D83:D86"/>
    <mergeCell ref="E83:F83"/>
    <mergeCell ref="E84:F84"/>
    <mergeCell ref="E85:F85"/>
    <mergeCell ref="P78:Q78"/>
    <mergeCell ref="A79:A82"/>
    <mergeCell ref="B79:B82"/>
    <mergeCell ref="C79:C82"/>
    <mergeCell ref="D79:D82"/>
    <mergeCell ref="E79:F79"/>
    <mergeCell ref="E80:F80"/>
    <mergeCell ref="E81:F81"/>
    <mergeCell ref="P82:Q82"/>
    <mergeCell ref="A75:A78"/>
    <mergeCell ref="B75:B78"/>
    <mergeCell ref="C75:C78"/>
    <mergeCell ref="D75:D78"/>
    <mergeCell ref="E75:F75"/>
    <mergeCell ref="E76:F76"/>
    <mergeCell ref="E77:F77"/>
    <mergeCell ref="P70:Q70"/>
    <mergeCell ref="A71:A74"/>
    <mergeCell ref="B71:B74"/>
    <mergeCell ref="C71:C74"/>
    <mergeCell ref="D71:D74"/>
    <mergeCell ref="E71:F71"/>
    <mergeCell ref="E72:F72"/>
    <mergeCell ref="E73:F73"/>
    <mergeCell ref="P74:Q74"/>
    <mergeCell ref="A67:A70"/>
    <mergeCell ref="B67:B70"/>
    <mergeCell ref="C67:C70"/>
    <mergeCell ref="D67:D70"/>
    <mergeCell ref="E67:F67"/>
    <mergeCell ref="E68:F68"/>
    <mergeCell ref="E69:F69"/>
    <mergeCell ref="P62:Q62"/>
    <mergeCell ref="A63:A66"/>
    <mergeCell ref="B63:B66"/>
    <mergeCell ref="C63:C66"/>
    <mergeCell ref="D63:D66"/>
    <mergeCell ref="E63:F63"/>
    <mergeCell ref="E64:F64"/>
    <mergeCell ref="E65:F65"/>
    <mergeCell ref="P66:Q66"/>
    <mergeCell ref="A59:A62"/>
    <mergeCell ref="B59:B62"/>
    <mergeCell ref="C59:C62"/>
    <mergeCell ref="D59:D62"/>
    <mergeCell ref="E59:F59"/>
    <mergeCell ref="E60:F60"/>
    <mergeCell ref="E61:F61"/>
    <mergeCell ref="P54:Q54"/>
    <mergeCell ref="A55:A58"/>
    <mergeCell ref="B55:B58"/>
    <mergeCell ref="C55:C58"/>
    <mergeCell ref="D55:D58"/>
    <mergeCell ref="E55:F55"/>
    <mergeCell ref="E56:F56"/>
    <mergeCell ref="E57:F57"/>
    <mergeCell ref="P58:Q58"/>
    <mergeCell ref="A51:A54"/>
    <mergeCell ref="B51:B54"/>
    <mergeCell ref="C51:C54"/>
    <mergeCell ref="D51:D54"/>
    <mergeCell ref="E51:F51"/>
    <mergeCell ref="E52:F52"/>
    <mergeCell ref="E53:F53"/>
    <mergeCell ref="P46:Q46"/>
    <mergeCell ref="A47:A50"/>
    <mergeCell ref="B47:B50"/>
    <mergeCell ref="C47:C50"/>
    <mergeCell ref="D47:D50"/>
    <mergeCell ref="E47:F47"/>
    <mergeCell ref="E48:F48"/>
    <mergeCell ref="E49:F49"/>
    <mergeCell ref="P50:Q50"/>
    <mergeCell ref="A43:A46"/>
    <mergeCell ref="B43:B46"/>
    <mergeCell ref="C43:C46"/>
    <mergeCell ref="D43:D46"/>
    <mergeCell ref="E43:F43"/>
    <mergeCell ref="E44:F44"/>
    <mergeCell ref="E45:F45"/>
    <mergeCell ref="P38:Q38"/>
    <mergeCell ref="A39:A42"/>
    <mergeCell ref="B39:B42"/>
    <mergeCell ref="C39:C42"/>
    <mergeCell ref="D39:D42"/>
    <mergeCell ref="E39:F39"/>
    <mergeCell ref="E40:F40"/>
    <mergeCell ref="E41:F41"/>
    <mergeCell ref="P42:Q42"/>
    <mergeCell ref="A35:A38"/>
    <mergeCell ref="B35:B38"/>
    <mergeCell ref="C35:C38"/>
    <mergeCell ref="D35:D38"/>
    <mergeCell ref="E35:F35"/>
    <mergeCell ref="E36:F36"/>
    <mergeCell ref="E37:F37"/>
    <mergeCell ref="P30:Q30"/>
    <mergeCell ref="A31:A34"/>
    <mergeCell ref="B31:B34"/>
    <mergeCell ref="C31:C34"/>
    <mergeCell ref="D31:D34"/>
    <mergeCell ref="E31:F31"/>
    <mergeCell ref="E32:F32"/>
    <mergeCell ref="E33:F33"/>
    <mergeCell ref="P34:Q34"/>
    <mergeCell ref="A27:A30"/>
    <mergeCell ref="B27:B30"/>
    <mergeCell ref="C27:C30"/>
    <mergeCell ref="D27:D30"/>
    <mergeCell ref="E27:F27"/>
    <mergeCell ref="E28:F28"/>
    <mergeCell ref="E29:F29"/>
    <mergeCell ref="E13:F13"/>
    <mergeCell ref="P22:Q22"/>
    <mergeCell ref="A23:A26"/>
    <mergeCell ref="B23:B26"/>
    <mergeCell ref="C23:C26"/>
    <mergeCell ref="D23:D26"/>
    <mergeCell ref="E23:F23"/>
    <mergeCell ref="E24:F24"/>
    <mergeCell ref="E25:F25"/>
    <mergeCell ref="P26:Q26"/>
    <mergeCell ref="A19:A22"/>
    <mergeCell ref="B19:B22"/>
    <mergeCell ref="C19:C22"/>
    <mergeCell ref="D19:D22"/>
    <mergeCell ref="E19:F19"/>
    <mergeCell ref="E20:F20"/>
    <mergeCell ref="E21:F21"/>
    <mergeCell ref="A7:A10"/>
    <mergeCell ref="B7:B10"/>
    <mergeCell ref="C7:C10"/>
    <mergeCell ref="D7:D10"/>
    <mergeCell ref="E7:F7"/>
    <mergeCell ref="S7:S18"/>
    <mergeCell ref="E8:F8"/>
    <mergeCell ref="E9:F9"/>
    <mergeCell ref="P10:Q10"/>
    <mergeCell ref="A11:A14"/>
    <mergeCell ref="P14:Q14"/>
    <mergeCell ref="A15:A18"/>
    <mergeCell ref="B15:B18"/>
    <mergeCell ref="C15:C18"/>
    <mergeCell ref="D15:D18"/>
    <mergeCell ref="E15:F15"/>
    <mergeCell ref="E16:F16"/>
    <mergeCell ref="E17:F17"/>
    <mergeCell ref="P18:Q18"/>
    <mergeCell ref="B11:B14"/>
    <mergeCell ref="C11:C14"/>
    <mergeCell ref="D11:D14"/>
    <mergeCell ref="E11:F11"/>
    <mergeCell ref="E12:F12"/>
    <mergeCell ref="A3:A6"/>
    <mergeCell ref="B3:B6"/>
    <mergeCell ref="C3:F4"/>
    <mergeCell ref="G3:I4"/>
    <mergeCell ref="J3:L4"/>
    <mergeCell ref="M3:O4"/>
    <mergeCell ref="P3:Q3"/>
    <mergeCell ref="P4:Q4"/>
    <mergeCell ref="C5:C6"/>
    <mergeCell ref="D5:D6"/>
    <mergeCell ref="E5:F6"/>
    <mergeCell ref="G5:I6"/>
    <mergeCell ref="J5:L6"/>
    <mergeCell ref="M5:O6"/>
    <mergeCell ref="P5:Q5"/>
    <mergeCell ref="P6:Q6"/>
  </mergeCells>
  <phoneticPr fontId="3"/>
  <pageMargins left="0.70866141732283472" right="0.31496062992125984" top="0.55118110236220474" bottom="0.35433070866141736" header="0.31496062992125984" footer="0.31496062992125984"/>
  <pageSetup paperSize="9" scale="46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tabColor rgb="FFE43C70"/>
  </sheetPr>
  <dimension ref="A1:S133"/>
  <sheetViews>
    <sheetView tabSelected="1" view="pageBreakPreview" topLeftCell="D25" zoomScaleNormal="100" zoomScaleSheetLayoutView="100" workbookViewId="0">
      <selection activeCell="O39" sqref="O39"/>
    </sheetView>
  </sheetViews>
  <sheetFormatPr defaultColWidth="0" defaultRowHeight="13.5" customHeight="1" zeroHeight="1" x14ac:dyDescent="0.4"/>
  <cols>
    <col min="1" max="1" width="6.25" style="1" customWidth="1"/>
    <col min="2" max="2" width="3" style="1" customWidth="1"/>
    <col min="3" max="3" width="17.75" style="28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51" customHeight="1" x14ac:dyDescent="0.4">
      <c r="A1" s="29"/>
      <c r="B1" s="30"/>
      <c r="C1" s="31"/>
      <c r="D1" s="32"/>
      <c r="E1" s="33">
        <f>[1]作成!B1</f>
        <v>4</v>
      </c>
      <c r="F1" s="34" t="s">
        <v>0</v>
      </c>
      <c r="G1" s="35"/>
      <c r="H1" s="35"/>
      <c r="I1" s="36"/>
      <c r="J1" s="37"/>
      <c r="K1" s="37"/>
      <c r="L1" s="37"/>
      <c r="M1" s="37"/>
      <c r="N1" s="37"/>
      <c r="O1" s="38"/>
      <c r="P1" s="39" t="s">
        <v>1</v>
      </c>
      <c r="Q1" s="40"/>
      <c r="R1" s="37" t="s">
        <v>2</v>
      </c>
      <c r="S1" s="29"/>
    </row>
    <row r="2" spans="1:19" ht="13.5" customHeight="1" x14ac:dyDescent="0.4">
      <c r="A2" s="73" t="s">
        <v>3</v>
      </c>
      <c r="B2" s="73" t="s">
        <v>4</v>
      </c>
      <c r="C2" s="76" t="s">
        <v>5</v>
      </c>
      <c r="D2" s="77"/>
      <c r="E2" s="77"/>
      <c r="F2" s="78"/>
      <c r="G2" s="82" t="s">
        <v>6</v>
      </c>
      <c r="H2" s="83"/>
      <c r="I2" s="84"/>
      <c r="J2" s="82" t="s">
        <v>7</v>
      </c>
      <c r="K2" s="83"/>
      <c r="L2" s="84"/>
      <c r="M2" s="82" t="s">
        <v>8</v>
      </c>
      <c r="N2" s="83"/>
      <c r="O2" s="84"/>
      <c r="P2" s="88" t="s">
        <v>9</v>
      </c>
      <c r="Q2" s="88"/>
      <c r="R2" s="37" t="s">
        <v>2</v>
      </c>
      <c r="S2" s="29"/>
    </row>
    <row r="3" spans="1:19" ht="13.5" customHeight="1" x14ac:dyDescent="0.4">
      <c r="A3" s="74"/>
      <c r="B3" s="74"/>
      <c r="C3" s="79"/>
      <c r="D3" s="80"/>
      <c r="E3" s="80"/>
      <c r="F3" s="81"/>
      <c r="G3" s="85"/>
      <c r="H3" s="86"/>
      <c r="I3" s="87"/>
      <c r="J3" s="85"/>
      <c r="K3" s="86"/>
      <c r="L3" s="87"/>
      <c r="M3" s="85"/>
      <c r="N3" s="86"/>
      <c r="O3" s="87"/>
      <c r="P3" s="88" t="s">
        <v>10</v>
      </c>
      <c r="Q3" s="88"/>
      <c r="R3" s="37" t="s">
        <v>2</v>
      </c>
      <c r="S3" s="29"/>
    </row>
    <row r="4" spans="1:19" ht="13.5" customHeight="1" x14ac:dyDescent="0.4">
      <c r="A4" s="74"/>
      <c r="B4" s="74"/>
      <c r="C4" s="89" t="s">
        <v>11</v>
      </c>
      <c r="D4" s="91" t="s">
        <v>12</v>
      </c>
      <c r="E4" s="93" t="s">
        <v>13</v>
      </c>
      <c r="F4" s="94"/>
      <c r="G4" s="97" t="s">
        <v>14</v>
      </c>
      <c r="H4" s="98"/>
      <c r="I4" s="99"/>
      <c r="J4" s="103" t="s">
        <v>15</v>
      </c>
      <c r="K4" s="104"/>
      <c r="L4" s="105"/>
      <c r="M4" s="109" t="s">
        <v>16</v>
      </c>
      <c r="N4" s="110"/>
      <c r="O4" s="111"/>
      <c r="P4" s="88" t="s">
        <v>17</v>
      </c>
      <c r="Q4" s="88"/>
      <c r="R4" s="37" t="s">
        <v>2</v>
      </c>
      <c r="S4" s="29"/>
    </row>
    <row r="5" spans="1:19" ht="13.5" customHeight="1" x14ac:dyDescent="0.4">
      <c r="A5" s="75"/>
      <c r="B5" s="75"/>
      <c r="C5" s="90"/>
      <c r="D5" s="92"/>
      <c r="E5" s="95"/>
      <c r="F5" s="96"/>
      <c r="G5" s="100"/>
      <c r="H5" s="101"/>
      <c r="I5" s="102"/>
      <c r="J5" s="106"/>
      <c r="K5" s="107"/>
      <c r="L5" s="108"/>
      <c r="M5" s="112"/>
      <c r="N5" s="113"/>
      <c r="O5" s="114"/>
      <c r="P5" s="88" t="s">
        <v>18</v>
      </c>
      <c r="Q5" s="88"/>
      <c r="R5" s="37" t="s">
        <v>2</v>
      </c>
      <c r="S5" s="29"/>
    </row>
    <row r="6" spans="1:19" ht="17.25" hidden="1" customHeight="1" x14ac:dyDescent="0.4">
      <c r="A6" s="115">
        <f>IF([1]人数!$F12=0," ",[1]人数!$F12)</f>
        <v>5</v>
      </c>
      <c r="B6" s="118" t="s">
        <v>19</v>
      </c>
      <c r="C6" s="121" t="str">
        <f>IF(ISERROR(VLOOKUP(1,[1]作成!$H$3:$K$57,3,FALSE))," ",VLOOKUP(1,[1]作成!$H$3:$K$57,3,FALSE))</f>
        <v xml:space="preserve"> </v>
      </c>
      <c r="D6" s="124" t="str">
        <f>IF(ISERROR(VLOOKUP(2,[1]作成!$H$3:$K$57,4,FALSE))," ",VLOOKUP(2,[1]作成!$H$3:$K$57,4,FALSE))</f>
        <v xml:space="preserve"> </v>
      </c>
      <c r="E6" s="127" t="str">
        <f>IF(ISERROR(VLOOKUP(3,[1]作成!$H$3:$K$57,3,FALSE))," ",VLOOKUP(3,[1]作成!$H$3:$K$57,3,FALSE))</f>
        <v xml:space="preserve"> </v>
      </c>
      <c r="F6" s="128"/>
      <c r="G6" s="3"/>
      <c r="H6" s="4"/>
      <c r="I6" s="5"/>
      <c r="J6" s="3"/>
      <c r="K6" s="4"/>
      <c r="L6" s="5"/>
      <c r="M6" s="4"/>
      <c r="N6" s="4"/>
      <c r="O6" s="4"/>
      <c r="P6" s="6" t="str">
        <f>IF([1]計算!U6=0," ",[1]計算!U6)</f>
        <v xml:space="preserve"> </v>
      </c>
      <c r="Q6" s="7" t="s">
        <v>20</v>
      </c>
      <c r="S6" s="129" t="s">
        <v>21</v>
      </c>
    </row>
    <row r="7" spans="1:19" ht="17.25" hidden="1" customHeight="1" x14ac:dyDescent="0.4">
      <c r="A7" s="116"/>
      <c r="B7" s="119"/>
      <c r="C7" s="122"/>
      <c r="D7" s="125"/>
      <c r="E7" s="131" t="str">
        <f>IF(ISERROR(VLOOKUP(4,[1]作成!$H$3:$K$57,3,FALSE))," ",VLOOKUP(4,[1]作成!$H$3:$K$57,3,FALSE))</f>
        <v xml:space="preserve"> </v>
      </c>
      <c r="F7" s="132"/>
      <c r="G7" s="8"/>
      <c r="H7" s="9"/>
      <c r="I7" s="10"/>
      <c r="J7" s="8"/>
      <c r="K7" s="9"/>
      <c r="L7" s="10"/>
      <c r="M7" s="9"/>
      <c r="N7" s="9"/>
      <c r="O7" s="9"/>
      <c r="P7" s="6" t="str">
        <f>IF([1]計算!X6=0," ",[1]計算!X6)</f>
        <v xml:space="preserve"> </v>
      </c>
      <c r="Q7" s="11" t="s">
        <v>22</v>
      </c>
      <c r="S7" s="129"/>
    </row>
    <row r="8" spans="1:19" ht="17.25" hidden="1" customHeight="1" x14ac:dyDescent="0.4">
      <c r="A8" s="116"/>
      <c r="B8" s="119"/>
      <c r="C8" s="122"/>
      <c r="D8" s="125"/>
      <c r="E8" s="131" t="str">
        <f>IF(ISERROR(VLOOKUP(5,[1]作成!$H$3:$K$57,3,FALSE))," ",VLOOKUP(5,[1]作成!$H$3:$K$57,3,FALSE))</f>
        <v xml:space="preserve"> </v>
      </c>
      <c r="F8" s="132"/>
      <c r="G8" s="8"/>
      <c r="H8" s="9"/>
      <c r="I8" s="10"/>
      <c r="J8" s="8"/>
      <c r="K8" s="9"/>
      <c r="L8" s="12"/>
      <c r="M8" s="9"/>
      <c r="N8" s="9"/>
      <c r="O8" s="13"/>
      <c r="P8" s="6" t="str">
        <f>IF([1]計算!Z6=0," ",[1]計算!Z6)</f>
        <v xml:space="preserve"> </v>
      </c>
      <c r="Q8" s="11" t="s">
        <v>22</v>
      </c>
      <c r="S8" s="129"/>
    </row>
    <row r="9" spans="1:19" ht="17.25" hidden="1" customHeight="1" x14ac:dyDescent="0.4">
      <c r="A9" s="117"/>
      <c r="B9" s="120"/>
      <c r="C9" s="123"/>
      <c r="D9" s="126"/>
      <c r="E9" s="14" t="str">
        <f>IF(ISERROR(VLOOKUP(6,[1]作成!$H$3:$K$57,3,FALSE))," ",VLOOKUP(6,[1]作成!$H$3:$K$57,3,FALSE))</f>
        <v xml:space="preserve"> </v>
      </c>
      <c r="F9" s="14" t="str">
        <f>IF(ISERROR(VLOOKUP(7,[1]作成!$H$3:$K$57,3,FALSE))," ",VLOOKUP(7,[1]作成!$H$3:$K$57,3,FALSE))</f>
        <v xml:space="preserve"> </v>
      </c>
      <c r="G9" s="8"/>
      <c r="H9" s="9"/>
      <c r="I9" s="12"/>
      <c r="J9" s="8"/>
      <c r="K9" s="9"/>
      <c r="L9" s="12"/>
      <c r="M9" s="9"/>
      <c r="N9" s="9"/>
      <c r="O9" s="13"/>
      <c r="P9" s="133" t="str">
        <f>IF([1]人数!I12=0," ",[1]人数!I12)</f>
        <v xml:space="preserve"> </v>
      </c>
      <c r="Q9" s="134"/>
      <c r="S9" s="129"/>
    </row>
    <row r="10" spans="1:19" ht="17.25" hidden="1" customHeight="1" x14ac:dyDescent="0.4">
      <c r="A10" s="115">
        <f>IF([1]人数!$F13=0," ",[1]人数!$F13)</f>
        <v>6</v>
      </c>
      <c r="B10" s="149" t="s">
        <v>23</v>
      </c>
      <c r="C10" s="121" t="str">
        <f>IF(ISERROR(VLOOKUP(1,[1]作成!$H$58:$K$112,3,FALSE))," ",VLOOKUP(1,[1]作成!$H$58:$K$112,3,FALSE))</f>
        <v xml:space="preserve"> </v>
      </c>
      <c r="D10" s="124" t="str">
        <f>IF(ISERROR(VLOOKUP(2,[1]作成!$H$58:$K$112,4,FALSE))," ",VLOOKUP(2,[1]作成!$H$58:$K$112,4,FALSE))</f>
        <v xml:space="preserve"> </v>
      </c>
      <c r="E10" s="127" t="str">
        <f>IF(ISERROR(VLOOKUP(3,[1]作成!$H$58:$K$112,3,FALSE))," ",VLOOKUP(3,[1]作成!$H$58:$K$112,3,FALSE))</f>
        <v xml:space="preserve"> </v>
      </c>
      <c r="F10" s="128"/>
      <c r="G10" s="3"/>
      <c r="H10" s="4"/>
      <c r="I10" s="4"/>
      <c r="J10" s="3"/>
      <c r="K10" s="4"/>
      <c r="L10" s="5"/>
      <c r="M10" s="4"/>
      <c r="N10" s="4"/>
      <c r="O10" s="5"/>
      <c r="P10" s="6" t="str">
        <f>IF([1]計算!U7=0," ",[1]計算!U7)</f>
        <v xml:space="preserve"> </v>
      </c>
      <c r="Q10" s="7" t="s">
        <v>20</v>
      </c>
      <c r="S10" s="129"/>
    </row>
    <row r="11" spans="1:19" ht="17.25" hidden="1" customHeight="1" x14ac:dyDescent="0.4">
      <c r="A11" s="116"/>
      <c r="B11" s="149"/>
      <c r="C11" s="122"/>
      <c r="D11" s="125"/>
      <c r="E11" s="131" t="str">
        <f>IF(ISERROR(VLOOKUP(4,[1]作成!$H$58:$K$112,3,FALSE))," ",VLOOKUP(4,[1]作成!$H$58:$K$112,3,FALSE))</f>
        <v xml:space="preserve"> </v>
      </c>
      <c r="F11" s="132"/>
      <c r="G11" s="8"/>
      <c r="H11" s="9"/>
      <c r="I11" s="13"/>
      <c r="J11" s="8"/>
      <c r="K11" s="9"/>
      <c r="L11" s="10"/>
      <c r="M11" s="9"/>
      <c r="N11" s="9"/>
      <c r="O11" s="10"/>
      <c r="P11" s="6" t="str">
        <f>IF([1]計算!X7=0," ",[1]計算!X7)</f>
        <v xml:space="preserve"> </v>
      </c>
      <c r="Q11" s="11" t="s">
        <v>22</v>
      </c>
      <c r="S11" s="129"/>
    </row>
    <row r="12" spans="1:19" ht="17.25" hidden="1" customHeight="1" x14ac:dyDescent="0.4">
      <c r="A12" s="116"/>
      <c r="B12" s="149"/>
      <c r="C12" s="122"/>
      <c r="D12" s="125"/>
      <c r="E12" s="131" t="str">
        <f>IF(ISERROR(VLOOKUP(5,[1]作成!$H$58:$K$112,3,FALSE))," ",VLOOKUP(5,[1]作成!$H$58:$K$112,3,FALSE))</f>
        <v xml:space="preserve"> </v>
      </c>
      <c r="F12" s="132"/>
      <c r="G12" s="8"/>
      <c r="H12" s="9"/>
      <c r="I12" s="13"/>
      <c r="J12" s="8"/>
      <c r="K12" s="9"/>
      <c r="L12" s="10"/>
      <c r="M12" s="9"/>
      <c r="N12" s="9"/>
      <c r="O12" s="12"/>
      <c r="P12" s="6" t="str">
        <f>IF([1]計算!Z7=0," ",[1]計算!Z7)</f>
        <v xml:space="preserve"> </v>
      </c>
      <c r="Q12" s="11" t="s">
        <v>22</v>
      </c>
      <c r="S12" s="129"/>
    </row>
    <row r="13" spans="1:19" ht="17.25" hidden="1" customHeight="1" x14ac:dyDescent="0.4">
      <c r="A13" s="117"/>
      <c r="B13" s="149"/>
      <c r="C13" s="123"/>
      <c r="D13" s="126"/>
      <c r="E13" s="15" t="str">
        <f>IF(ISERROR(VLOOKUP(6,[1]作成!$H$58:$K$112,3,FALSE))," ",VLOOKUP(6,[1]作成!$H$58:$K$112,3,FALSE))</f>
        <v xml:space="preserve"> </v>
      </c>
      <c r="F13" s="16" t="str">
        <f>IF(ISERROR(VLOOKUP(7,[1]作成!$H$58:$K$112,3,FALSE))," ",VLOOKUP(7,[1]作成!$H$58:$K$112,3,FALSE))</f>
        <v xml:space="preserve"> </v>
      </c>
      <c r="G13" s="17"/>
      <c r="H13" s="18"/>
      <c r="I13" s="19"/>
      <c r="J13" s="17"/>
      <c r="K13" s="18"/>
      <c r="L13" s="20"/>
      <c r="M13" s="18"/>
      <c r="N13" s="18"/>
      <c r="O13" s="21"/>
      <c r="P13" s="133" t="str">
        <f>IF([1]人数!I13=0," ",[1]人数!I13)</f>
        <v xml:space="preserve"> </v>
      </c>
      <c r="Q13" s="134"/>
      <c r="S13" s="129"/>
    </row>
    <row r="14" spans="1:19" ht="15" customHeight="1" x14ac:dyDescent="0.4">
      <c r="A14" s="135">
        <f>IF([1]人数!$F14=0," ",[1]人数!$F14)</f>
        <v>7</v>
      </c>
      <c r="B14" s="138" t="s">
        <v>24</v>
      </c>
      <c r="C14" s="139"/>
      <c r="D14" s="142"/>
      <c r="E14" s="145"/>
      <c r="F14" s="145"/>
      <c r="G14" s="41"/>
      <c r="H14" s="41"/>
      <c r="I14" s="42"/>
      <c r="J14" s="41"/>
      <c r="K14" s="41"/>
      <c r="L14" s="41"/>
      <c r="M14" s="41"/>
      <c r="N14" s="41"/>
      <c r="O14" s="42"/>
      <c r="P14" s="43"/>
      <c r="Q14" s="44"/>
      <c r="R14" s="37" t="s">
        <v>2</v>
      </c>
      <c r="S14" s="130"/>
    </row>
    <row r="15" spans="1:19" ht="15" customHeight="1" x14ac:dyDescent="0.4">
      <c r="A15" s="136"/>
      <c r="B15" s="138"/>
      <c r="C15" s="140"/>
      <c r="D15" s="143"/>
      <c r="E15" s="146"/>
      <c r="F15" s="146"/>
      <c r="G15" s="45"/>
      <c r="H15" s="45"/>
      <c r="I15" s="46"/>
      <c r="J15" s="45"/>
      <c r="K15" s="45"/>
      <c r="L15" s="45"/>
      <c r="M15" s="45"/>
      <c r="N15" s="45"/>
      <c r="O15" s="46"/>
      <c r="P15" s="47"/>
      <c r="Q15" s="48"/>
      <c r="R15" s="37" t="s">
        <v>2</v>
      </c>
      <c r="S15" s="130"/>
    </row>
    <row r="16" spans="1:19" ht="15" customHeight="1" x14ac:dyDescent="0.4">
      <c r="A16" s="136"/>
      <c r="B16" s="138"/>
      <c r="C16" s="140"/>
      <c r="D16" s="143"/>
      <c r="E16" s="146"/>
      <c r="F16" s="146"/>
      <c r="G16" s="45"/>
      <c r="H16" s="45"/>
      <c r="I16" s="46"/>
      <c r="J16" s="45"/>
      <c r="K16" s="45"/>
      <c r="L16" s="46"/>
      <c r="M16" s="45"/>
      <c r="N16" s="45"/>
      <c r="O16" s="46"/>
      <c r="P16" s="47"/>
      <c r="Q16" s="48"/>
      <c r="R16" s="37" t="s">
        <v>2</v>
      </c>
      <c r="S16" s="130"/>
    </row>
    <row r="17" spans="1:19" ht="15" customHeight="1" x14ac:dyDescent="0.4">
      <c r="A17" s="137"/>
      <c r="B17" s="138"/>
      <c r="C17" s="141"/>
      <c r="D17" s="144"/>
      <c r="E17" s="49"/>
      <c r="F17" s="49"/>
      <c r="G17" s="50"/>
      <c r="H17" s="50"/>
      <c r="I17" s="51"/>
      <c r="J17" s="50"/>
      <c r="K17" s="50"/>
      <c r="L17" s="51"/>
      <c r="M17" s="50"/>
      <c r="N17" s="50"/>
      <c r="O17" s="51"/>
      <c r="P17" s="147"/>
      <c r="Q17" s="148"/>
      <c r="R17" s="37" t="s">
        <v>2</v>
      </c>
      <c r="S17" s="130"/>
    </row>
    <row r="18" spans="1:19" ht="21" customHeight="1" x14ac:dyDescent="0.4">
      <c r="A18" s="135">
        <f>IF([1]人数!$F15=0," ",[1]人数!$F15)</f>
        <v>8</v>
      </c>
      <c r="B18" s="138" t="s">
        <v>25</v>
      </c>
      <c r="C18" s="152" t="s">
        <v>187</v>
      </c>
      <c r="D18" s="155" t="str">
        <f>IF(ISERROR(VLOOKUP(2,[1]作成!$H$168:$K$222,4,FALSE))," ",VLOOKUP(2,[1]作成!$H$168:$K$222,4,FALSE))</f>
        <v>牛乳</v>
      </c>
      <c r="E18" s="158" t="s">
        <v>137</v>
      </c>
      <c r="F18" s="159"/>
      <c r="G18" s="52" t="s">
        <v>26</v>
      </c>
      <c r="H18" s="45" t="s">
        <v>27</v>
      </c>
      <c r="I18" s="53"/>
      <c r="J18" s="52" t="s">
        <v>28</v>
      </c>
      <c r="K18" s="45" t="s">
        <v>29</v>
      </c>
      <c r="L18" s="54" t="s">
        <v>30</v>
      </c>
      <c r="M18" s="45" t="s">
        <v>31</v>
      </c>
      <c r="N18" s="45" t="s">
        <v>32</v>
      </c>
      <c r="O18" s="55"/>
      <c r="P18" s="56">
        <f>IF([1]計算!U9=0," ",[1]計算!U9)</f>
        <v>686.1008999999998</v>
      </c>
      <c r="Q18" s="57" t="s">
        <v>20</v>
      </c>
      <c r="R18" s="37" t="s">
        <v>2</v>
      </c>
      <c r="S18" s="29"/>
    </row>
    <row r="19" spans="1:19" ht="21" customHeight="1" x14ac:dyDescent="0.4">
      <c r="A19" s="136"/>
      <c r="B19" s="138"/>
      <c r="C19" s="153"/>
      <c r="D19" s="156"/>
      <c r="E19" s="160" t="s">
        <v>138</v>
      </c>
      <c r="F19" s="161"/>
      <c r="G19" s="52" t="s">
        <v>33</v>
      </c>
      <c r="H19" s="45" t="s">
        <v>34</v>
      </c>
      <c r="I19" s="53"/>
      <c r="J19" s="52" t="s">
        <v>35</v>
      </c>
      <c r="K19" s="45" t="s">
        <v>36</v>
      </c>
      <c r="L19" s="53" t="s">
        <v>37</v>
      </c>
      <c r="M19" s="45" t="s">
        <v>38</v>
      </c>
      <c r="N19" s="45" t="s">
        <v>39</v>
      </c>
      <c r="O19" s="55"/>
      <c r="P19" s="56">
        <f>IF([1]計算!X9=0," ",[1]計算!X9)</f>
        <v>26.480900000000005</v>
      </c>
      <c r="Q19" s="58" t="s">
        <v>22</v>
      </c>
      <c r="R19" s="37" t="s">
        <v>2</v>
      </c>
      <c r="S19" s="29"/>
    </row>
    <row r="20" spans="1:19" ht="21" customHeight="1" x14ac:dyDescent="0.4">
      <c r="A20" s="136"/>
      <c r="B20" s="138"/>
      <c r="C20" s="153"/>
      <c r="D20" s="156"/>
      <c r="E20" s="160" t="s">
        <v>139</v>
      </c>
      <c r="F20" s="161"/>
      <c r="G20" s="52" t="s">
        <v>40</v>
      </c>
      <c r="H20" s="45" t="s">
        <v>41</v>
      </c>
      <c r="I20" s="53"/>
      <c r="J20" s="52" t="s">
        <v>42</v>
      </c>
      <c r="K20" s="45" t="s">
        <v>43</v>
      </c>
      <c r="L20" s="53"/>
      <c r="M20" s="45" t="s">
        <v>44</v>
      </c>
      <c r="N20" s="45"/>
      <c r="O20" s="55"/>
      <c r="P20" s="56">
        <f>IF([1]計算!Z9=0," ",[1]計算!Z9)</f>
        <v>16.5624</v>
      </c>
      <c r="Q20" s="58" t="s">
        <v>22</v>
      </c>
      <c r="R20" s="37" t="s">
        <v>2</v>
      </c>
      <c r="S20" s="29"/>
    </row>
    <row r="21" spans="1:19" ht="21" customHeight="1" x14ac:dyDescent="0.4">
      <c r="A21" s="137"/>
      <c r="B21" s="138"/>
      <c r="C21" s="154"/>
      <c r="D21" s="157"/>
      <c r="E21" s="59" t="s">
        <v>140</v>
      </c>
      <c r="F21" s="60" t="s">
        <v>141</v>
      </c>
      <c r="G21" s="52" t="s">
        <v>45</v>
      </c>
      <c r="H21" s="45"/>
      <c r="I21" s="53"/>
      <c r="J21" s="52" t="s">
        <v>46</v>
      </c>
      <c r="K21" s="45" t="s">
        <v>47</v>
      </c>
      <c r="L21" s="53"/>
      <c r="M21" s="45" t="s">
        <v>48</v>
      </c>
      <c r="N21" s="46"/>
      <c r="O21" s="55"/>
      <c r="P21" s="150" t="s">
        <v>195</v>
      </c>
      <c r="Q21" s="151"/>
      <c r="R21" s="37" t="s">
        <v>2</v>
      </c>
      <c r="S21" s="29"/>
    </row>
    <row r="22" spans="1:19" ht="21" customHeight="1" x14ac:dyDescent="0.4">
      <c r="A22" s="135">
        <f>IF([1]人数!$F16=0," ",[1]人数!$F16)</f>
        <v>9</v>
      </c>
      <c r="B22" s="138" t="s">
        <v>49</v>
      </c>
      <c r="C22" s="152" t="s">
        <v>188</v>
      </c>
      <c r="D22" s="155" t="str">
        <f>IF(ISERROR(VLOOKUP(2,[1]作成!$H$223:$K$277,4,FALSE))," ",VLOOKUP(2,[1]作成!$H$223:$K$277,4,FALSE))</f>
        <v>牛乳</v>
      </c>
      <c r="E22" s="158" t="s">
        <v>142</v>
      </c>
      <c r="F22" s="159"/>
      <c r="G22" s="61" t="s">
        <v>26</v>
      </c>
      <c r="H22" s="41" t="s">
        <v>50</v>
      </c>
      <c r="I22" s="62"/>
      <c r="J22" s="61" t="s">
        <v>36</v>
      </c>
      <c r="K22" s="41" t="s">
        <v>30</v>
      </c>
      <c r="L22" s="63"/>
      <c r="M22" s="41" t="s">
        <v>51</v>
      </c>
      <c r="N22" s="41" t="s">
        <v>52</v>
      </c>
      <c r="O22" s="63"/>
      <c r="P22" s="56">
        <f>IF([1]計算!U10=0," ",[1]計算!U10)</f>
        <v>662.57377999999983</v>
      </c>
      <c r="Q22" s="57" t="s">
        <v>20</v>
      </c>
      <c r="R22" s="37" t="s">
        <v>2</v>
      </c>
      <c r="S22" s="29"/>
    </row>
    <row r="23" spans="1:19" ht="21" customHeight="1" x14ac:dyDescent="0.4">
      <c r="A23" s="136"/>
      <c r="B23" s="138"/>
      <c r="C23" s="153"/>
      <c r="D23" s="156"/>
      <c r="E23" s="160" t="s">
        <v>143</v>
      </c>
      <c r="F23" s="161"/>
      <c r="G23" s="52" t="s">
        <v>27</v>
      </c>
      <c r="H23" s="45" t="s">
        <v>33</v>
      </c>
      <c r="I23" s="53"/>
      <c r="J23" s="52" t="s">
        <v>28</v>
      </c>
      <c r="K23" s="45" t="s">
        <v>37</v>
      </c>
      <c r="L23" s="54"/>
      <c r="M23" s="45" t="s">
        <v>53</v>
      </c>
      <c r="N23" s="45" t="s">
        <v>54</v>
      </c>
      <c r="O23" s="54"/>
      <c r="P23" s="56">
        <f>IF([1]計算!X10=0," ",[1]計算!X10)</f>
        <v>27.165483999999999</v>
      </c>
      <c r="Q23" s="58" t="s">
        <v>22</v>
      </c>
      <c r="R23" s="37" t="s">
        <v>2</v>
      </c>
      <c r="S23" s="29"/>
    </row>
    <row r="24" spans="1:19" ht="21" customHeight="1" x14ac:dyDescent="0.4">
      <c r="A24" s="136"/>
      <c r="B24" s="138"/>
      <c r="C24" s="153"/>
      <c r="D24" s="156"/>
      <c r="E24" s="160" t="s">
        <v>144</v>
      </c>
      <c r="F24" s="161"/>
      <c r="G24" s="52" t="s">
        <v>55</v>
      </c>
      <c r="H24" s="45" t="s">
        <v>56</v>
      </c>
      <c r="I24" s="53"/>
      <c r="J24" s="52" t="s">
        <v>57</v>
      </c>
      <c r="K24" s="45"/>
      <c r="L24" s="54"/>
      <c r="M24" s="45" t="s">
        <v>38</v>
      </c>
      <c r="N24" s="45"/>
      <c r="O24" s="53"/>
      <c r="P24" s="56">
        <f>IF([1]計算!Z10=0," ",[1]計算!Z10)</f>
        <v>19.602005999999996</v>
      </c>
      <c r="Q24" s="58" t="s">
        <v>22</v>
      </c>
      <c r="R24" s="37" t="s">
        <v>2</v>
      </c>
      <c r="S24" s="29"/>
    </row>
    <row r="25" spans="1:19" ht="21" customHeight="1" x14ac:dyDescent="0.4">
      <c r="A25" s="137"/>
      <c r="B25" s="138"/>
      <c r="C25" s="154"/>
      <c r="D25" s="157"/>
      <c r="E25" s="59" t="s">
        <v>141</v>
      </c>
      <c r="F25" s="60" t="s">
        <v>141</v>
      </c>
      <c r="G25" s="64" t="s">
        <v>45</v>
      </c>
      <c r="H25" s="50" t="s">
        <v>58</v>
      </c>
      <c r="I25" s="65"/>
      <c r="J25" s="64" t="s">
        <v>59</v>
      </c>
      <c r="K25" s="50"/>
      <c r="L25" s="66"/>
      <c r="M25" s="50" t="s">
        <v>60</v>
      </c>
      <c r="N25" s="50"/>
      <c r="O25" s="65"/>
      <c r="P25" s="150" t="str">
        <f>IF([1]人数!I16=0," ",[1]人数!I16)</f>
        <v xml:space="preserve"> </v>
      </c>
      <c r="Q25" s="151"/>
      <c r="R25" s="37" t="s">
        <v>2</v>
      </c>
      <c r="S25" s="29"/>
    </row>
    <row r="26" spans="1:19" ht="21" customHeight="1" x14ac:dyDescent="0.4">
      <c r="A26" s="135">
        <f>IF([1]人数!$F17=0," ",[1]人数!$F17)</f>
        <v>12</v>
      </c>
      <c r="B26" s="162" t="s">
        <v>19</v>
      </c>
      <c r="C26" s="152" t="s">
        <v>189</v>
      </c>
      <c r="D26" s="155" t="str">
        <f>IF(ISERROR(VLOOKUP(2,[1]作成!$H$278:$K$332,4,FALSE))," ",VLOOKUP(2,[1]作成!$H$278:$K$332,4,FALSE))</f>
        <v>牛乳</v>
      </c>
      <c r="E26" s="158" t="s">
        <v>145</v>
      </c>
      <c r="F26" s="159"/>
      <c r="G26" s="52" t="s">
        <v>26</v>
      </c>
      <c r="H26" s="45"/>
      <c r="I26" s="54"/>
      <c r="J26" s="52" t="s">
        <v>61</v>
      </c>
      <c r="K26" s="45" t="s">
        <v>28</v>
      </c>
      <c r="L26" s="54"/>
      <c r="M26" s="45" t="s">
        <v>62</v>
      </c>
      <c r="N26" s="45" t="s">
        <v>63</v>
      </c>
      <c r="O26" s="45"/>
      <c r="P26" s="56">
        <f>IF([1]計算!U11=0," ",[1]計算!U11)</f>
        <v>683.02570000000003</v>
      </c>
      <c r="Q26" s="57" t="s">
        <v>20</v>
      </c>
      <c r="R26" s="37" t="s">
        <v>2</v>
      </c>
      <c r="S26" s="29"/>
    </row>
    <row r="27" spans="1:19" ht="21" customHeight="1" x14ac:dyDescent="0.4">
      <c r="A27" s="136"/>
      <c r="B27" s="163"/>
      <c r="C27" s="153"/>
      <c r="D27" s="156"/>
      <c r="E27" s="160" t="s">
        <v>146</v>
      </c>
      <c r="F27" s="161"/>
      <c r="G27" s="52" t="s">
        <v>64</v>
      </c>
      <c r="H27" s="45"/>
      <c r="I27" s="54"/>
      <c r="J27" s="52" t="s">
        <v>43</v>
      </c>
      <c r="K27" s="45" t="s">
        <v>65</v>
      </c>
      <c r="L27" s="53"/>
      <c r="M27" s="45" t="s">
        <v>32</v>
      </c>
      <c r="N27" s="45" t="s">
        <v>66</v>
      </c>
      <c r="O27" s="46"/>
      <c r="P27" s="56">
        <f>IF([1]計算!X11=0," ",[1]計算!X11)</f>
        <v>26.146409999999999</v>
      </c>
      <c r="Q27" s="58" t="s">
        <v>22</v>
      </c>
      <c r="R27" s="37" t="s">
        <v>2</v>
      </c>
      <c r="S27" s="29"/>
    </row>
    <row r="28" spans="1:19" ht="21" customHeight="1" x14ac:dyDescent="0.4">
      <c r="A28" s="136"/>
      <c r="B28" s="163"/>
      <c r="C28" s="153"/>
      <c r="D28" s="156"/>
      <c r="E28" s="160" t="s">
        <v>147</v>
      </c>
      <c r="F28" s="161"/>
      <c r="G28" s="52" t="s">
        <v>67</v>
      </c>
      <c r="H28" s="45"/>
      <c r="I28" s="54"/>
      <c r="J28" s="52" t="s">
        <v>36</v>
      </c>
      <c r="K28" s="45" t="s">
        <v>68</v>
      </c>
      <c r="L28" s="53"/>
      <c r="M28" s="45" t="s">
        <v>38</v>
      </c>
      <c r="N28" s="45" t="s">
        <v>69</v>
      </c>
      <c r="O28" s="46"/>
      <c r="P28" s="56">
        <f>IF([1]計算!Z11=0," ",[1]計算!Z11)</f>
        <v>33.608189999999986</v>
      </c>
      <c r="Q28" s="58" t="s">
        <v>22</v>
      </c>
      <c r="R28" s="37" t="s">
        <v>2</v>
      </c>
      <c r="S28" s="29"/>
    </row>
    <row r="29" spans="1:19" ht="21" customHeight="1" x14ac:dyDescent="0.4">
      <c r="A29" s="137"/>
      <c r="B29" s="164"/>
      <c r="C29" s="154"/>
      <c r="D29" s="157"/>
      <c r="E29" s="49" t="s">
        <v>141</v>
      </c>
      <c r="F29" s="49" t="s">
        <v>141</v>
      </c>
      <c r="G29" s="52" t="s">
        <v>27</v>
      </c>
      <c r="H29" s="45"/>
      <c r="I29" s="54"/>
      <c r="J29" s="52" t="s">
        <v>70</v>
      </c>
      <c r="K29" s="45"/>
      <c r="L29" s="53"/>
      <c r="M29" s="45" t="s">
        <v>60</v>
      </c>
      <c r="N29" s="45"/>
      <c r="O29" s="46"/>
      <c r="P29" s="150" t="str">
        <f>IF([1]人数!I17=0," ",[1]人数!I17)</f>
        <v xml:space="preserve"> </v>
      </c>
      <c r="Q29" s="151"/>
      <c r="R29" s="37" t="s">
        <v>2</v>
      </c>
      <c r="S29" s="29"/>
    </row>
    <row r="30" spans="1:19" ht="21" customHeight="1" x14ac:dyDescent="0.4">
      <c r="A30" s="135">
        <f>IF([1]人数!$F18=0," ",[1]人数!$F18)</f>
        <v>13</v>
      </c>
      <c r="B30" s="138" t="s">
        <v>23</v>
      </c>
      <c r="C30" s="152" t="s">
        <v>188</v>
      </c>
      <c r="D30" s="155" t="str">
        <f>IF(ISERROR(VLOOKUP(2,[1]作成!$H$333:$K$387,4,FALSE))," ",VLOOKUP(2,[1]作成!$H$333:$K$387,4,FALSE))</f>
        <v>牛乳</v>
      </c>
      <c r="E30" s="158" t="s">
        <v>148</v>
      </c>
      <c r="F30" s="159"/>
      <c r="G30" s="61" t="s">
        <v>26</v>
      </c>
      <c r="H30" s="41" t="s">
        <v>71</v>
      </c>
      <c r="I30" s="63" t="s">
        <v>72</v>
      </c>
      <c r="J30" s="61" t="s">
        <v>36</v>
      </c>
      <c r="K30" s="41" t="s">
        <v>57</v>
      </c>
      <c r="L30" s="63" t="s">
        <v>73</v>
      </c>
      <c r="M30" s="41" t="s">
        <v>51</v>
      </c>
      <c r="N30" s="41" t="s">
        <v>38</v>
      </c>
      <c r="O30" s="63"/>
      <c r="P30" s="56">
        <f>IF([1]計算!U12=0," ",[1]計算!U12)</f>
        <v>664.01089999999965</v>
      </c>
      <c r="Q30" s="57" t="s">
        <v>20</v>
      </c>
      <c r="R30" s="37" t="s">
        <v>2</v>
      </c>
      <c r="S30" s="29"/>
    </row>
    <row r="31" spans="1:19" ht="21" customHeight="1" x14ac:dyDescent="0.4">
      <c r="A31" s="136"/>
      <c r="B31" s="138"/>
      <c r="C31" s="153"/>
      <c r="D31" s="156"/>
      <c r="E31" s="160" t="s">
        <v>149</v>
      </c>
      <c r="F31" s="161"/>
      <c r="G31" s="52" t="s">
        <v>74</v>
      </c>
      <c r="H31" s="45" t="s">
        <v>75</v>
      </c>
      <c r="I31" s="53"/>
      <c r="J31" s="52" t="s">
        <v>68</v>
      </c>
      <c r="K31" s="45" t="s">
        <v>61</v>
      </c>
      <c r="L31" s="54"/>
      <c r="M31" s="45" t="s">
        <v>44</v>
      </c>
      <c r="N31" s="45" t="s">
        <v>76</v>
      </c>
      <c r="O31" s="54"/>
      <c r="P31" s="56">
        <f>IF([1]計算!X12=0," ",[1]計算!X12)</f>
        <v>30.926629999999999</v>
      </c>
      <c r="Q31" s="58" t="s">
        <v>22</v>
      </c>
      <c r="R31" s="37" t="s">
        <v>2</v>
      </c>
      <c r="S31" s="29"/>
    </row>
    <row r="32" spans="1:19" ht="21" customHeight="1" x14ac:dyDescent="0.4">
      <c r="A32" s="136"/>
      <c r="B32" s="138"/>
      <c r="C32" s="153"/>
      <c r="D32" s="156"/>
      <c r="E32" s="160" t="s">
        <v>150</v>
      </c>
      <c r="F32" s="161"/>
      <c r="G32" s="52" t="s">
        <v>56</v>
      </c>
      <c r="H32" s="45" t="s">
        <v>27</v>
      </c>
      <c r="I32" s="53"/>
      <c r="J32" s="52" t="s">
        <v>70</v>
      </c>
      <c r="K32" s="45" t="s">
        <v>43</v>
      </c>
      <c r="L32" s="54"/>
      <c r="M32" s="45" t="s">
        <v>52</v>
      </c>
      <c r="N32" s="45"/>
      <c r="O32" s="54"/>
      <c r="P32" s="56">
        <f>IF([1]計算!Z12=0," ",[1]計算!Z12)</f>
        <v>17.633990000000004</v>
      </c>
      <c r="Q32" s="58" t="s">
        <v>22</v>
      </c>
      <c r="R32" s="37" t="s">
        <v>2</v>
      </c>
      <c r="S32" s="29"/>
    </row>
    <row r="33" spans="1:19" ht="21" customHeight="1" x14ac:dyDescent="0.4">
      <c r="A33" s="137"/>
      <c r="B33" s="138"/>
      <c r="C33" s="154"/>
      <c r="D33" s="157"/>
      <c r="E33" s="59" t="s">
        <v>72</v>
      </c>
      <c r="F33" s="60" t="s">
        <v>141</v>
      </c>
      <c r="G33" s="64" t="s">
        <v>77</v>
      </c>
      <c r="H33" s="50" t="s">
        <v>58</v>
      </c>
      <c r="I33" s="65"/>
      <c r="J33" s="64" t="s">
        <v>28</v>
      </c>
      <c r="K33" s="50" t="s">
        <v>78</v>
      </c>
      <c r="L33" s="65"/>
      <c r="M33" s="50" t="s">
        <v>53</v>
      </c>
      <c r="N33" s="50"/>
      <c r="O33" s="65"/>
      <c r="P33" s="150" t="str">
        <f>IF([1]人数!I18=0," ",[1]人数!I18)</f>
        <v xml:space="preserve"> </v>
      </c>
      <c r="Q33" s="151"/>
      <c r="R33" s="37" t="s">
        <v>2</v>
      </c>
      <c r="S33" s="29"/>
    </row>
    <row r="34" spans="1:19" ht="21" customHeight="1" x14ac:dyDescent="0.4">
      <c r="A34" s="135">
        <f>IF([1]人数!$F19=0," ",[1]人数!$F19)</f>
        <v>14</v>
      </c>
      <c r="B34" s="138" t="s">
        <v>24</v>
      </c>
      <c r="C34" s="152" t="s">
        <v>188</v>
      </c>
      <c r="D34" s="155" t="str">
        <f>IF(ISERROR(VLOOKUP(2,[1]作成!$H$388:$K$442,4,FALSE))," ",VLOOKUP(2,[1]作成!$H$388:$K$442,4,FALSE))</f>
        <v>牛乳</v>
      </c>
      <c r="E34" s="158" t="s">
        <v>151</v>
      </c>
      <c r="F34" s="159"/>
      <c r="G34" s="52" t="s">
        <v>26</v>
      </c>
      <c r="H34" s="45" t="s">
        <v>58</v>
      </c>
      <c r="I34" s="54"/>
      <c r="J34" s="52" t="s">
        <v>202</v>
      </c>
      <c r="K34" s="45" t="s">
        <v>79</v>
      </c>
      <c r="L34" s="54" t="s">
        <v>37</v>
      </c>
      <c r="M34" s="45" t="s">
        <v>51</v>
      </c>
      <c r="N34" s="45" t="s">
        <v>83</v>
      </c>
      <c r="O34" s="54"/>
      <c r="P34" s="56">
        <f>IF([1]計算!U13=0," ",[1]計算!U13)</f>
        <v>654.54720000000009</v>
      </c>
      <c r="Q34" s="57" t="s">
        <v>20</v>
      </c>
      <c r="R34" s="37" t="s">
        <v>2</v>
      </c>
      <c r="S34" s="29"/>
    </row>
    <row r="35" spans="1:19" ht="21" customHeight="1" x14ac:dyDescent="0.4">
      <c r="A35" s="136"/>
      <c r="B35" s="138"/>
      <c r="C35" s="153"/>
      <c r="D35" s="156"/>
      <c r="E35" s="160" t="s">
        <v>152</v>
      </c>
      <c r="F35" s="161"/>
      <c r="G35" s="52" t="s">
        <v>27</v>
      </c>
      <c r="H35" s="45" t="s">
        <v>56</v>
      </c>
      <c r="I35" s="54"/>
      <c r="J35" s="52" t="s">
        <v>80</v>
      </c>
      <c r="K35" s="45" t="s">
        <v>36</v>
      </c>
      <c r="L35" s="54"/>
      <c r="M35" s="45" t="s">
        <v>44</v>
      </c>
      <c r="N35" s="45"/>
      <c r="O35" s="54"/>
      <c r="P35" s="56">
        <f>IF([1]計算!X13=0," ",[1]計算!X13)</f>
        <v>29.553679999999993</v>
      </c>
      <c r="Q35" s="58" t="s">
        <v>22</v>
      </c>
      <c r="R35" s="37" t="s">
        <v>2</v>
      </c>
      <c r="S35" s="29"/>
    </row>
    <row r="36" spans="1:19" ht="21" customHeight="1" x14ac:dyDescent="0.4">
      <c r="A36" s="136"/>
      <c r="B36" s="138"/>
      <c r="C36" s="153"/>
      <c r="D36" s="156"/>
      <c r="E36" s="160" t="s">
        <v>153</v>
      </c>
      <c r="F36" s="161"/>
      <c r="G36" s="52" t="s">
        <v>81</v>
      </c>
      <c r="H36" s="45"/>
      <c r="I36" s="53"/>
      <c r="J36" s="52" t="s">
        <v>70</v>
      </c>
      <c r="K36" s="45" t="s">
        <v>28</v>
      </c>
      <c r="L36" s="54"/>
      <c r="M36" s="45" t="s">
        <v>97</v>
      </c>
      <c r="N36" s="46"/>
      <c r="O36" s="54"/>
      <c r="P36" s="56">
        <f>IF([1]計算!Z13=0," ",[1]計算!Z13)</f>
        <v>22.015919999999998</v>
      </c>
      <c r="Q36" s="58" t="s">
        <v>22</v>
      </c>
      <c r="R36" s="37" t="s">
        <v>2</v>
      </c>
      <c r="S36" s="29"/>
    </row>
    <row r="37" spans="1:19" ht="21" customHeight="1" x14ac:dyDescent="0.4">
      <c r="A37" s="137"/>
      <c r="B37" s="138"/>
      <c r="C37" s="154"/>
      <c r="D37" s="157"/>
      <c r="E37" s="59" t="s">
        <v>141</v>
      </c>
      <c r="F37" s="60" t="s">
        <v>141</v>
      </c>
      <c r="G37" s="52" t="s">
        <v>82</v>
      </c>
      <c r="H37" s="45"/>
      <c r="I37" s="53"/>
      <c r="J37" s="52" t="s">
        <v>57</v>
      </c>
      <c r="K37" s="45" t="s">
        <v>30</v>
      </c>
      <c r="L37" s="53"/>
      <c r="M37" s="45" t="s">
        <v>48</v>
      </c>
      <c r="N37" s="46"/>
      <c r="O37" s="54"/>
      <c r="P37" s="150" t="s">
        <v>194</v>
      </c>
      <c r="Q37" s="151"/>
      <c r="R37" s="37" t="s">
        <v>2</v>
      </c>
      <c r="S37" s="29"/>
    </row>
    <row r="38" spans="1:19" ht="21" customHeight="1" x14ac:dyDescent="0.4">
      <c r="A38" s="135">
        <f>IF([1]人数!$F20=0," ",[1]人数!$F20)</f>
        <v>15</v>
      </c>
      <c r="B38" s="138" t="s">
        <v>25</v>
      </c>
      <c r="C38" s="152" t="s">
        <v>188</v>
      </c>
      <c r="D38" s="155" t="str">
        <f>IF(ISERROR(VLOOKUP(2,[1]作成!$H$443:$K$497,4,FALSE))," ",VLOOKUP(2,[1]作成!$H$443:$K$497,4,FALSE))</f>
        <v>牛乳</v>
      </c>
      <c r="E38" s="158" t="s">
        <v>154</v>
      </c>
      <c r="F38" s="159"/>
      <c r="G38" s="61" t="s">
        <v>26</v>
      </c>
      <c r="H38" s="41" t="s">
        <v>84</v>
      </c>
      <c r="I38" s="62"/>
      <c r="J38" s="61" t="s">
        <v>28</v>
      </c>
      <c r="K38" s="41" t="s">
        <v>42</v>
      </c>
      <c r="L38" s="63" t="s">
        <v>73</v>
      </c>
      <c r="M38" s="41" t="s">
        <v>51</v>
      </c>
      <c r="N38" s="41" t="s">
        <v>32</v>
      </c>
      <c r="O38" s="63"/>
      <c r="P38" s="56">
        <f>IF([1]計算!U14=0," ",[1]計算!U14)</f>
        <v>716.21510000000012</v>
      </c>
      <c r="Q38" s="57" t="s">
        <v>20</v>
      </c>
      <c r="R38" s="37" t="s">
        <v>2</v>
      </c>
      <c r="S38" s="29"/>
    </row>
    <row r="39" spans="1:19" ht="21" customHeight="1" x14ac:dyDescent="0.4">
      <c r="A39" s="136"/>
      <c r="B39" s="138"/>
      <c r="C39" s="153"/>
      <c r="D39" s="156"/>
      <c r="E39" s="160" t="s">
        <v>155</v>
      </c>
      <c r="F39" s="161"/>
      <c r="G39" s="52" t="s">
        <v>85</v>
      </c>
      <c r="H39" s="45" t="s">
        <v>86</v>
      </c>
      <c r="I39" s="53"/>
      <c r="J39" s="52" t="s">
        <v>87</v>
      </c>
      <c r="K39" s="45" t="s">
        <v>35</v>
      </c>
      <c r="L39" s="54"/>
      <c r="M39" s="45" t="s">
        <v>88</v>
      </c>
      <c r="N39" s="45" t="s">
        <v>44</v>
      </c>
      <c r="O39" s="53"/>
      <c r="P39" s="56">
        <f>IF([1]計算!X14=0," ",[1]計算!X14)</f>
        <v>30.035589999999988</v>
      </c>
      <c r="Q39" s="58" t="s">
        <v>22</v>
      </c>
      <c r="R39" s="37" t="s">
        <v>2</v>
      </c>
      <c r="S39" s="29"/>
    </row>
    <row r="40" spans="1:19" ht="21" customHeight="1" x14ac:dyDescent="0.4">
      <c r="A40" s="136"/>
      <c r="B40" s="138"/>
      <c r="C40" s="153"/>
      <c r="D40" s="156"/>
      <c r="E40" s="160" t="s">
        <v>156</v>
      </c>
      <c r="F40" s="161"/>
      <c r="G40" s="52" t="s">
        <v>89</v>
      </c>
      <c r="H40" s="45"/>
      <c r="I40" s="53"/>
      <c r="J40" s="52" t="s">
        <v>37</v>
      </c>
      <c r="K40" s="45" t="s">
        <v>43</v>
      </c>
      <c r="L40" s="54"/>
      <c r="M40" s="45" t="s">
        <v>38</v>
      </c>
      <c r="N40" s="45"/>
      <c r="O40" s="53"/>
      <c r="P40" s="56">
        <f>IF([1]計算!Z14=0," ",[1]計算!Z14)</f>
        <v>24.532159999999998</v>
      </c>
      <c r="Q40" s="58" t="s">
        <v>22</v>
      </c>
      <c r="R40" s="37" t="s">
        <v>2</v>
      </c>
      <c r="S40" s="29"/>
    </row>
    <row r="41" spans="1:19" ht="21" customHeight="1" x14ac:dyDescent="0.4">
      <c r="A41" s="137"/>
      <c r="B41" s="138"/>
      <c r="C41" s="154"/>
      <c r="D41" s="157"/>
      <c r="E41" s="59" t="s">
        <v>141</v>
      </c>
      <c r="F41" s="60" t="s">
        <v>141</v>
      </c>
      <c r="G41" s="64" t="s">
        <v>90</v>
      </c>
      <c r="H41" s="50"/>
      <c r="I41" s="65"/>
      <c r="J41" s="64" t="s">
        <v>36</v>
      </c>
      <c r="K41" s="50" t="s">
        <v>61</v>
      </c>
      <c r="L41" s="66"/>
      <c r="M41" s="50" t="s">
        <v>76</v>
      </c>
      <c r="N41" s="50"/>
      <c r="O41" s="65"/>
      <c r="P41" s="150" t="str">
        <f>IF([1]人数!I20=0," ",[1]人数!I20)</f>
        <v xml:space="preserve"> </v>
      </c>
      <c r="Q41" s="151"/>
      <c r="R41" s="37" t="s">
        <v>2</v>
      </c>
      <c r="S41" s="29"/>
    </row>
    <row r="42" spans="1:19" ht="21" customHeight="1" x14ac:dyDescent="0.4">
      <c r="A42" s="135">
        <f>IF([1]人数!$F21=0," ",[1]人数!$F21)</f>
        <v>16</v>
      </c>
      <c r="B42" s="138" t="s">
        <v>49</v>
      </c>
      <c r="C42" s="152" t="s">
        <v>190</v>
      </c>
      <c r="D42" s="155" t="str">
        <f>IF(ISERROR(VLOOKUP(2,[1]作成!$H$498:$K$552,4,FALSE))," ",VLOOKUP(2,[1]作成!$H$498:$K$552,4,FALSE))</f>
        <v>牛乳</v>
      </c>
      <c r="E42" s="158" t="s">
        <v>157</v>
      </c>
      <c r="F42" s="159"/>
      <c r="G42" s="52" t="s">
        <v>64</v>
      </c>
      <c r="H42" s="45" t="s">
        <v>55</v>
      </c>
      <c r="I42" s="53"/>
      <c r="J42" s="52" t="s">
        <v>36</v>
      </c>
      <c r="K42" s="45" t="s">
        <v>61</v>
      </c>
      <c r="L42" s="54" t="s">
        <v>37</v>
      </c>
      <c r="M42" s="45" t="s">
        <v>91</v>
      </c>
      <c r="N42" s="45" t="s">
        <v>92</v>
      </c>
      <c r="O42" s="54"/>
      <c r="P42" s="56">
        <f>IF([1]計算!U15=0," ",[1]計算!U15)</f>
        <v>674.71219999999994</v>
      </c>
      <c r="Q42" s="57" t="s">
        <v>20</v>
      </c>
      <c r="R42" s="37" t="s">
        <v>2</v>
      </c>
      <c r="S42" s="29"/>
    </row>
    <row r="43" spans="1:19" ht="21" customHeight="1" x14ac:dyDescent="0.4">
      <c r="A43" s="136"/>
      <c r="B43" s="138"/>
      <c r="C43" s="153"/>
      <c r="D43" s="156"/>
      <c r="E43" s="160" t="s">
        <v>158</v>
      </c>
      <c r="F43" s="161"/>
      <c r="G43" s="52" t="s">
        <v>26</v>
      </c>
      <c r="H43" s="45" t="s">
        <v>93</v>
      </c>
      <c r="I43" s="53"/>
      <c r="J43" s="52" t="s">
        <v>28</v>
      </c>
      <c r="K43" s="45" t="s">
        <v>94</v>
      </c>
      <c r="L43" s="54"/>
      <c r="M43" s="45" t="s">
        <v>32</v>
      </c>
      <c r="N43" s="45"/>
      <c r="O43" s="54"/>
      <c r="P43" s="56">
        <f>IF([1]計算!X15=0," ",[1]計算!X15)</f>
        <v>27.84775999999999</v>
      </c>
      <c r="Q43" s="58" t="s">
        <v>22</v>
      </c>
      <c r="R43" s="37" t="s">
        <v>2</v>
      </c>
      <c r="S43" s="29"/>
    </row>
    <row r="44" spans="1:19" ht="21" customHeight="1" x14ac:dyDescent="0.4">
      <c r="A44" s="136"/>
      <c r="B44" s="138"/>
      <c r="C44" s="153"/>
      <c r="D44" s="156"/>
      <c r="E44" s="160" t="s">
        <v>141</v>
      </c>
      <c r="F44" s="161"/>
      <c r="G44" s="52" t="s">
        <v>77</v>
      </c>
      <c r="H44" s="45" t="s">
        <v>81</v>
      </c>
      <c r="I44" s="53"/>
      <c r="J44" s="52" t="s">
        <v>95</v>
      </c>
      <c r="K44" s="45" t="s">
        <v>70</v>
      </c>
      <c r="L44" s="54"/>
      <c r="M44" s="45" t="s">
        <v>69</v>
      </c>
      <c r="N44" s="45"/>
      <c r="O44" s="54"/>
      <c r="P44" s="56">
        <f>IF([1]計算!Z15=0," ",[1]計算!Z15)</f>
        <v>27.575340000000001</v>
      </c>
      <c r="Q44" s="58" t="s">
        <v>22</v>
      </c>
      <c r="R44" s="37" t="s">
        <v>2</v>
      </c>
      <c r="S44" s="29"/>
    </row>
    <row r="45" spans="1:19" ht="21" customHeight="1" x14ac:dyDescent="0.4">
      <c r="A45" s="137"/>
      <c r="B45" s="138"/>
      <c r="C45" s="154"/>
      <c r="D45" s="157"/>
      <c r="E45" s="59" t="s">
        <v>141</v>
      </c>
      <c r="F45" s="60" t="s">
        <v>141</v>
      </c>
      <c r="G45" s="52" t="s">
        <v>27</v>
      </c>
      <c r="H45" s="45" t="s">
        <v>41</v>
      </c>
      <c r="I45" s="53"/>
      <c r="J45" s="52" t="s">
        <v>96</v>
      </c>
      <c r="K45" s="45" t="s">
        <v>65</v>
      </c>
      <c r="L45" s="53"/>
      <c r="M45" s="45" t="s">
        <v>97</v>
      </c>
      <c r="N45" s="46"/>
      <c r="O45" s="54"/>
      <c r="P45" s="150" t="str">
        <f>IF([1]人数!I21=0," ",[1]人数!I21)</f>
        <v xml:space="preserve"> </v>
      </c>
      <c r="Q45" s="151"/>
      <c r="R45" s="37" t="s">
        <v>2</v>
      </c>
      <c r="S45" s="29"/>
    </row>
    <row r="46" spans="1:19" ht="21" customHeight="1" x14ac:dyDescent="0.4">
      <c r="A46" s="135">
        <f>IF([1]人数!$F22=0," ",[1]人数!$F22)</f>
        <v>19</v>
      </c>
      <c r="B46" s="162" t="s">
        <v>19</v>
      </c>
      <c r="C46" s="152" t="s">
        <v>188</v>
      </c>
      <c r="D46" s="155" t="str">
        <f>IF(ISERROR(VLOOKUP(2,[1]作成!$H$553:$K$607,4,FALSE))," ",VLOOKUP(2,[1]作成!$H$553:$K$607,4,FALSE))</f>
        <v>牛乳</v>
      </c>
      <c r="E46" s="158" t="s">
        <v>159</v>
      </c>
      <c r="F46" s="159"/>
      <c r="G46" s="61" t="s">
        <v>26</v>
      </c>
      <c r="H46" s="41"/>
      <c r="I46" s="63"/>
      <c r="J46" s="61" t="s">
        <v>43</v>
      </c>
      <c r="K46" s="41" t="s">
        <v>87</v>
      </c>
      <c r="L46" s="62"/>
      <c r="M46" s="41" t="s">
        <v>51</v>
      </c>
      <c r="N46" s="41" t="s">
        <v>76</v>
      </c>
      <c r="O46" s="63"/>
      <c r="P46" s="56">
        <f>IF([1]計算!U16=0," ",[1]計算!U16)</f>
        <v>718.72930000000031</v>
      </c>
      <c r="Q46" s="57" t="s">
        <v>20</v>
      </c>
      <c r="R46" s="37" t="s">
        <v>2</v>
      </c>
      <c r="S46" s="29"/>
    </row>
    <row r="47" spans="1:19" ht="21" customHeight="1" x14ac:dyDescent="0.4">
      <c r="A47" s="136"/>
      <c r="B47" s="163"/>
      <c r="C47" s="153"/>
      <c r="D47" s="156"/>
      <c r="E47" s="160" t="s">
        <v>160</v>
      </c>
      <c r="F47" s="161"/>
      <c r="G47" s="52" t="s">
        <v>27</v>
      </c>
      <c r="H47" s="45"/>
      <c r="I47" s="53"/>
      <c r="J47" s="52" t="s">
        <v>61</v>
      </c>
      <c r="K47" s="45" t="s">
        <v>98</v>
      </c>
      <c r="L47" s="53"/>
      <c r="M47" s="45" t="s">
        <v>44</v>
      </c>
      <c r="N47" s="45" t="s">
        <v>99</v>
      </c>
      <c r="O47" s="54"/>
      <c r="P47" s="56">
        <f>IF([1]計算!X16=0," ",[1]計算!X16)</f>
        <v>24.972490000000001</v>
      </c>
      <c r="Q47" s="58" t="s">
        <v>22</v>
      </c>
      <c r="R47" s="37" t="s">
        <v>2</v>
      </c>
      <c r="S47" s="29"/>
    </row>
    <row r="48" spans="1:19" ht="21" customHeight="1" x14ac:dyDescent="0.4">
      <c r="A48" s="136"/>
      <c r="B48" s="163"/>
      <c r="C48" s="153"/>
      <c r="D48" s="156"/>
      <c r="E48" s="160" t="s">
        <v>161</v>
      </c>
      <c r="F48" s="161"/>
      <c r="G48" s="52" t="s">
        <v>50</v>
      </c>
      <c r="H48" s="45"/>
      <c r="I48" s="53"/>
      <c r="J48" s="52" t="s">
        <v>57</v>
      </c>
      <c r="K48" s="45" t="s">
        <v>35</v>
      </c>
      <c r="L48" s="53"/>
      <c r="M48" s="45" t="s">
        <v>48</v>
      </c>
      <c r="N48" s="45" t="s">
        <v>100</v>
      </c>
      <c r="O48" s="54"/>
      <c r="P48" s="56">
        <f>IF([1]計算!Z16=0," ",[1]計算!Z16)</f>
        <v>19.553050000000013</v>
      </c>
      <c r="Q48" s="58" t="s">
        <v>22</v>
      </c>
      <c r="R48" s="37" t="s">
        <v>2</v>
      </c>
      <c r="S48" s="29"/>
    </row>
    <row r="49" spans="1:19" ht="21" customHeight="1" x14ac:dyDescent="0.4">
      <c r="A49" s="137"/>
      <c r="B49" s="164"/>
      <c r="C49" s="154"/>
      <c r="D49" s="157"/>
      <c r="E49" s="49" t="s">
        <v>162</v>
      </c>
      <c r="F49" s="49" t="s">
        <v>141</v>
      </c>
      <c r="G49" s="64" t="s">
        <v>41</v>
      </c>
      <c r="H49" s="50"/>
      <c r="I49" s="65"/>
      <c r="J49" s="64" t="s">
        <v>28</v>
      </c>
      <c r="K49" s="50" t="s">
        <v>101</v>
      </c>
      <c r="L49" s="65"/>
      <c r="M49" s="50" t="s">
        <v>38</v>
      </c>
      <c r="N49" s="51"/>
      <c r="O49" s="66"/>
      <c r="P49" s="150" t="str">
        <f>IF([1]人数!I22=0," ",[1]人数!I22)</f>
        <v xml:space="preserve"> </v>
      </c>
      <c r="Q49" s="151"/>
      <c r="R49" s="37" t="s">
        <v>2</v>
      </c>
      <c r="S49" s="29"/>
    </row>
    <row r="50" spans="1:19" ht="21" customHeight="1" x14ac:dyDescent="0.4">
      <c r="A50" s="135">
        <f>IF([1]人数!$F23=0," ",[1]人数!$F23)</f>
        <v>20</v>
      </c>
      <c r="B50" s="138" t="s">
        <v>23</v>
      </c>
      <c r="C50" s="152" t="s">
        <v>188</v>
      </c>
      <c r="D50" s="155" t="str">
        <f>IF(ISERROR(VLOOKUP(2,[1]作成!$H$608:$K$662,4,FALSE))," ",VLOOKUP(2,[1]作成!$H$608:$K$662,4,FALSE))</f>
        <v>牛乳</v>
      </c>
      <c r="E50" s="158" t="s">
        <v>163</v>
      </c>
      <c r="F50" s="159"/>
      <c r="G50" s="52" t="s">
        <v>26</v>
      </c>
      <c r="H50" s="45" t="s">
        <v>82</v>
      </c>
      <c r="I50" s="54"/>
      <c r="J50" s="52" t="s">
        <v>43</v>
      </c>
      <c r="K50" s="45" t="s">
        <v>102</v>
      </c>
      <c r="L50" s="54" t="s">
        <v>103</v>
      </c>
      <c r="M50" s="45" t="s">
        <v>51</v>
      </c>
      <c r="N50" s="45"/>
      <c r="O50" s="54"/>
      <c r="P50" s="56">
        <f>IF([1]計算!U17=0," ",[1]計算!U17)</f>
        <v>615.16890000000012</v>
      </c>
      <c r="Q50" s="57" t="s">
        <v>20</v>
      </c>
      <c r="R50" s="37" t="s">
        <v>2</v>
      </c>
      <c r="S50" s="29"/>
    </row>
    <row r="51" spans="1:19" ht="21" customHeight="1" x14ac:dyDescent="0.4">
      <c r="A51" s="136"/>
      <c r="B51" s="138"/>
      <c r="C51" s="153"/>
      <c r="D51" s="156"/>
      <c r="E51" s="160" t="s">
        <v>164</v>
      </c>
      <c r="F51" s="161"/>
      <c r="G51" s="52" t="s">
        <v>104</v>
      </c>
      <c r="H51" s="45"/>
      <c r="I51" s="53"/>
      <c r="J51" s="52" t="s">
        <v>73</v>
      </c>
      <c r="K51" s="45" t="s">
        <v>105</v>
      </c>
      <c r="L51" s="54"/>
      <c r="M51" s="45" t="s">
        <v>38</v>
      </c>
      <c r="N51" s="45"/>
      <c r="O51" s="54"/>
      <c r="P51" s="56">
        <f>IF([1]計算!X17=0," ",[1]計算!X17)</f>
        <v>23.726299999999991</v>
      </c>
      <c r="Q51" s="58" t="s">
        <v>22</v>
      </c>
      <c r="R51" s="37" t="s">
        <v>2</v>
      </c>
      <c r="S51" s="29"/>
    </row>
    <row r="52" spans="1:19" ht="21" customHeight="1" x14ac:dyDescent="0.4">
      <c r="A52" s="136"/>
      <c r="B52" s="138"/>
      <c r="C52" s="153"/>
      <c r="D52" s="156"/>
      <c r="E52" s="160" t="s">
        <v>165</v>
      </c>
      <c r="F52" s="161"/>
      <c r="G52" s="52" t="s">
        <v>56</v>
      </c>
      <c r="H52" s="45"/>
      <c r="I52" s="53"/>
      <c r="J52" s="52" t="s">
        <v>70</v>
      </c>
      <c r="K52" s="45" t="s">
        <v>28</v>
      </c>
      <c r="L52" s="53"/>
      <c r="M52" s="45" t="s">
        <v>60</v>
      </c>
      <c r="N52" s="45"/>
      <c r="O52" s="54"/>
      <c r="P52" s="56">
        <f>IF([1]計算!Z17=0," ",[1]計算!Z17)</f>
        <v>16.951540000000001</v>
      </c>
      <c r="Q52" s="58" t="s">
        <v>22</v>
      </c>
      <c r="R52" s="37" t="s">
        <v>2</v>
      </c>
      <c r="S52" s="29"/>
    </row>
    <row r="53" spans="1:19" ht="21" customHeight="1" x14ac:dyDescent="0.4">
      <c r="A53" s="137"/>
      <c r="B53" s="138"/>
      <c r="C53" s="154"/>
      <c r="D53" s="157"/>
      <c r="E53" s="59" t="s">
        <v>141</v>
      </c>
      <c r="F53" s="60" t="s">
        <v>141</v>
      </c>
      <c r="G53" s="52" t="s">
        <v>90</v>
      </c>
      <c r="H53" s="45"/>
      <c r="I53" s="53"/>
      <c r="J53" s="52" t="s">
        <v>57</v>
      </c>
      <c r="K53" s="45" t="s">
        <v>36</v>
      </c>
      <c r="L53" s="53"/>
      <c r="M53" s="45"/>
      <c r="N53" s="46"/>
      <c r="O53" s="54"/>
      <c r="P53" s="150" t="str">
        <f>IF([1]人数!I23=0," ",[1]人数!I23)</f>
        <v xml:space="preserve"> </v>
      </c>
      <c r="Q53" s="151"/>
      <c r="R53" s="37" t="s">
        <v>2</v>
      </c>
      <c r="S53" s="29"/>
    </row>
    <row r="54" spans="1:19" ht="21" customHeight="1" x14ac:dyDescent="0.4">
      <c r="A54" s="135">
        <f>IF([1]人数!$F24=0," ",[1]人数!$F24)</f>
        <v>21</v>
      </c>
      <c r="B54" s="138" t="s">
        <v>24</v>
      </c>
      <c r="C54" s="152" t="s">
        <v>191</v>
      </c>
      <c r="D54" s="155" t="str">
        <f>IF(ISERROR(VLOOKUP(2,[1]作成!$H$663:$K$717,4,FALSE))," ",VLOOKUP(2,[1]作成!$H$663:$K$717,4,FALSE))</f>
        <v>牛乳</v>
      </c>
      <c r="E54" s="158" t="s">
        <v>166</v>
      </c>
      <c r="F54" s="159"/>
      <c r="G54" s="61" t="s">
        <v>26</v>
      </c>
      <c r="H54" s="41"/>
      <c r="I54" s="63"/>
      <c r="J54" s="61" t="s">
        <v>43</v>
      </c>
      <c r="K54" s="41" t="s">
        <v>94</v>
      </c>
      <c r="L54" s="63" t="s">
        <v>106</v>
      </c>
      <c r="M54" s="41" t="s">
        <v>107</v>
      </c>
      <c r="N54" s="41" t="s">
        <v>69</v>
      </c>
      <c r="O54" s="63"/>
      <c r="P54" s="56">
        <f>IF([1]計算!U18=0," ",[1]計算!U18)</f>
        <v>766.40490000000011</v>
      </c>
      <c r="Q54" s="57" t="s">
        <v>20</v>
      </c>
      <c r="R54" s="37" t="s">
        <v>2</v>
      </c>
      <c r="S54" s="29"/>
    </row>
    <row r="55" spans="1:19" ht="21" customHeight="1" x14ac:dyDescent="0.4">
      <c r="A55" s="136"/>
      <c r="B55" s="138"/>
      <c r="C55" s="153"/>
      <c r="D55" s="156"/>
      <c r="E55" s="160" t="s">
        <v>167</v>
      </c>
      <c r="F55" s="161"/>
      <c r="G55" s="52" t="s">
        <v>90</v>
      </c>
      <c r="H55" s="45"/>
      <c r="I55" s="54"/>
      <c r="J55" s="52" t="s">
        <v>61</v>
      </c>
      <c r="K55" s="45" t="s">
        <v>108</v>
      </c>
      <c r="L55" s="54"/>
      <c r="M55" s="45" t="s">
        <v>32</v>
      </c>
      <c r="N55" s="45" t="s">
        <v>109</v>
      </c>
      <c r="O55" s="54"/>
      <c r="P55" s="56">
        <f>IF([1]計算!X18=0," ",[1]計算!X18)</f>
        <v>20.18797</v>
      </c>
      <c r="Q55" s="58" t="s">
        <v>22</v>
      </c>
      <c r="R55" s="37" t="s">
        <v>2</v>
      </c>
      <c r="S55" s="29"/>
    </row>
    <row r="56" spans="1:19" ht="21" customHeight="1" x14ac:dyDescent="0.4">
      <c r="A56" s="136"/>
      <c r="B56" s="138"/>
      <c r="C56" s="153"/>
      <c r="D56" s="156"/>
      <c r="E56" s="160" t="s">
        <v>141</v>
      </c>
      <c r="F56" s="161"/>
      <c r="G56" s="52" t="s">
        <v>93</v>
      </c>
      <c r="H56" s="45"/>
      <c r="I56" s="54"/>
      <c r="J56" s="52" t="s">
        <v>28</v>
      </c>
      <c r="K56" s="45" t="s">
        <v>110</v>
      </c>
      <c r="L56" s="53"/>
      <c r="M56" s="45" t="s">
        <v>60</v>
      </c>
      <c r="N56" s="45" t="s">
        <v>111</v>
      </c>
      <c r="O56" s="54"/>
      <c r="P56" s="56">
        <f>IF([1]計算!Z18=0," ",[1]計算!Z18)</f>
        <v>19.846649999999997</v>
      </c>
      <c r="Q56" s="58" t="s">
        <v>22</v>
      </c>
      <c r="R56" s="37" t="s">
        <v>2</v>
      </c>
      <c r="S56" s="29"/>
    </row>
    <row r="57" spans="1:19" ht="21" customHeight="1" x14ac:dyDescent="0.4">
      <c r="A57" s="137"/>
      <c r="B57" s="138"/>
      <c r="C57" s="154"/>
      <c r="D57" s="157"/>
      <c r="E57" s="59" t="s">
        <v>141</v>
      </c>
      <c r="F57" s="60" t="s">
        <v>141</v>
      </c>
      <c r="G57" s="64" t="s">
        <v>72</v>
      </c>
      <c r="H57" s="50"/>
      <c r="I57" s="66"/>
      <c r="J57" s="64" t="s">
        <v>36</v>
      </c>
      <c r="K57" s="50" t="s">
        <v>112</v>
      </c>
      <c r="L57" s="65"/>
      <c r="M57" s="50" t="s">
        <v>97</v>
      </c>
      <c r="N57" s="51"/>
      <c r="O57" s="66"/>
      <c r="P57" s="150" t="str">
        <f>IF([1]人数!I24=0," ",[1]人数!I24)</f>
        <v xml:space="preserve"> </v>
      </c>
      <c r="Q57" s="151"/>
      <c r="R57" s="37" t="s">
        <v>2</v>
      </c>
      <c r="S57" s="29"/>
    </row>
    <row r="58" spans="1:19" ht="21" customHeight="1" x14ac:dyDescent="0.4">
      <c r="A58" s="135">
        <f>IF([1]人数!$F25=0," ",[1]人数!$F25)</f>
        <v>22</v>
      </c>
      <c r="B58" s="138" t="s">
        <v>25</v>
      </c>
      <c r="C58" s="152" t="s">
        <v>188</v>
      </c>
      <c r="D58" s="155" t="str">
        <f>IF(ISERROR(VLOOKUP(2,[1]作成!$H$718:$K$772,4,FALSE))," ",VLOOKUP(2,[1]作成!$H$718:$K$772,4,FALSE))</f>
        <v>牛乳</v>
      </c>
      <c r="E58" s="158" t="s">
        <v>168</v>
      </c>
      <c r="F58" s="159"/>
      <c r="G58" s="52" t="s">
        <v>26</v>
      </c>
      <c r="H58" s="45" t="s">
        <v>113</v>
      </c>
      <c r="I58" s="53" t="s">
        <v>114</v>
      </c>
      <c r="J58" s="52" t="s">
        <v>115</v>
      </c>
      <c r="K58" s="45" t="s">
        <v>36</v>
      </c>
      <c r="L58" s="54"/>
      <c r="M58" s="45" t="s">
        <v>51</v>
      </c>
      <c r="N58" s="45" t="s">
        <v>32</v>
      </c>
      <c r="O58" s="54"/>
      <c r="P58" s="56">
        <f>IF([1]計算!U19=0," ",[1]計算!U19)</f>
        <v>687.66109999999981</v>
      </c>
      <c r="Q58" s="57" t="s">
        <v>20</v>
      </c>
      <c r="R58" s="37" t="s">
        <v>2</v>
      </c>
      <c r="S58" s="29"/>
    </row>
    <row r="59" spans="1:19" ht="21" customHeight="1" x14ac:dyDescent="0.4">
      <c r="A59" s="136"/>
      <c r="B59" s="138"/>
      <c r="C59" s="153"/>
      <c r="D59" s="156"/>
      <c r="E59" s="160" t="s">
        <v>169</v>
      </c>
      <c r="F59" s="161"/>
      <c r="G59" s="52" t="s">
        <v>116</v>
      </c>
      <c r="H59" s="45" t="s">
        <v>27</v>
      </c>
      <c r="I59" s="53"/>
      <c r="J59" s="52" t="s">
        <v>103</v>
      </c>
      <c r="K59" s="45" t="s">
        <v>37</v>
      </c>
      <c r="L59" s="54"/>
      <c r="M59" s="45" t="s">
        <v>97</v>
      </c>
      <c r="N59" s="45" t="s">
        <v>38</v>
      </c>
      <c r="O59" s="54"/>
      <c r="P59" s="56">
        <f>IF([1]計算!X19=0," ",[1]計算!X19)</f>
        <v>27.373850000000004</v>
      </c>
      <c r="Q59" s="58" t="s">
        <v>22</v>
      </c>
      <c r="R59" s="37" t="s">
        <v>2</v>
      </c>
      <c r="S59" s="29"/>
    </row>
    <row r="60" spans="1:19" ht="21" customHeight="1" x14ac:dyDescent="0.4">
      <c r="A60" s="136"/>
      <c r="B60" s="138"/>
      <c r="C60" s="153"/>
      <c r="D60" s="156"/>
      <c r="E60" s="160" t="s">
        <v>170</v>
      </c>
      <c r="F60" s="161"/>
      <c r="G60" s="52" t="s">
        <v>117</v>
      </c>
      <c r="H60" s="45" t="s">
        <v>118</v>
      </c>
      <c r="I60" s="53"/>
      <c r="J60" s="52" t="s">
        <v>28</v>
      </c>
      <c r="K60" s="45" t="s">
        <v>73</v>
      </c>
      <c r="L60" s="54"/>
      <c r="M60" s="45" t="s">
        <v>66</v>
      </c>
      <c r="N60" s="45" t="s">
        <v>119</v>
      </c>
      <c r="O60" s="54"/>
      <c r="P60" s="56">
        <f>IF([1]計算!Z19=0," ",[1]計算!Z19)</f>
        <v>19.931149999999999</v>
      </c>
      <c r="Q60" s="58" t="s">
        <v>22</v>
      </c>
      <c r="R60" s="37" t="s">
        <v>2</v>
      </c>
      <c r="S60" s="29"/>
    </row>
    <row r="61" spans="1:19" ht="21" customHeight="1" x14ac:dyDescent="0.4">
      <c r="A61" s="137"/>
      <c r="B61" s="138"/>
      <c r="C61" s="154"/>
      <c r="D61" s="157"/>
      <c r="E61" s="59" t="s">
        <v>171</v>
      </c>
      <c r="F61" s="60" t="s">
        <v>141</v>
      </c>
      <c r="G61" s="52" t="s">
        <v>120</v>
      </c>
      <c r="H61" s="45" t="s">
        <v>33</v>
      </c>
      <c r="I61" s="53"/>
      <c r="J61" s="52" t="s">
        <v>121</v>
      </c>
      <c r="K61" s="45"/>
      <c r="L61" s="54"/>
      <c r="M61" s="45" t="s">
        <v>48</v>
      </c>
      <c r="N61" s="45"/>
      <c r="O61" s="54"/>
      <c r="P61" s="150" t="str">
        <f>IF([1]人数!I25=0," ",[1]人数!I25)</f>
        <v xml:space="preserve"> </v>
      </c>
      <c r="Q61" s="151"/>
      <c r="R61" s="37" t="s">
        <v>2</v>
      </c>
      <c r="S61" s="29"/>
    </row>
    <row r="62" spans="1:19" ht="21" customHeight="1" x14ac:dyDescent="0.4">
      <c r="A62" s="135">
        <f>IF([1]人数!$F26=0," ",[1]人数!$F26)</f>
        <v>23</v>
      </c>
      <c r="B62" s="138" t="s">
        <v>49</v>
      </c>
      <c r="C62" s="152" t="s">
        <v>188</v>
      </c>
      <c r="D62" s="155" t="str">
        <f>IF(ISERROR(VLOOKUP(2,[1]作成!$H$773:$K$827,4,FALSE))," ",VLOOKUP(2,[1]作成!$H$773:$K$827,4,FALSE))</f>
        <v>牛乳</v>
      </c>
      <c r="E62" s="158" t="s">
        <v>172</v>
      </c>
      <c r="F62" s="159"/>
      <c r="G62" s="61" t="s">
        <v>26</v>
      </c>
      <c r="H62" s="41" t="s">
        <v>34</v>
      </c>
      <c r="I62" s="62"/>
      <c r="J62" s="61" t="s">
        <v>36</v>
      </c>
      <c r="K62" s="41" t="s">
        <v>78</v>
      </c>
      <c r="L62" s="63" t="s">
        <v>37</v>
      </c>
      <c r="M62" s="41" t="s">
        <v>51</v>
      </c>
      <c r="N62" s="41" t="s">
        <v>88</v>
      </c>
      <c r="O62" s="63"/>
      <c r="P62" s="56">
        <f>IF([1]計算!U20=0," ",[1]計算!U20)</f>
        <v>672.35720000000015</v>
      </c>
      <c r="Q62" s="57" t="s">
        <v>20</v>
      </c>
      <c r="R62" s="37" t="s">
        <v>2</v>
      </c>
      <c r="S62" s="29"/>
    </row>
    <row r="63" spans="1:19" ht="21" customHeight="1" x14ac:dyDescent="0.4">
      <c r="A63" s="136"/>
      <c r="B63" s="138"/>
      <c r="C63" s="153"/>
      <c r="D63" s="156"/>
      <c r="E63" s="160" t="s">
        <v>173</v>
      </c>
      <c r="F63" s="161"/>
      <c r="G63" s="52" t="s">
        <v>90</v>
      </c>
      <c r="H63" s="45" t="s">
        <v>122</v>
      </c>
      <c r="I63" s="53"/>
      <c r="J63" s="52" t="s">
        <v>61</v>
      </c>
      <c r="K63" s="45" t="s">
        <v>28</v>
      </c>
      <c r="L63" s="54"/>
      <c r="M63" s="45" t="s">
        <v>44</v>
      </c>
      <c r="N63" s="45"/>
      <c r="O63" s="54"/>
      <c r="P63" s="56">
        <f>IF([1]計算!X20=0," ",[1]計算!X20)</f>
        <v>26.247290000000007</v>
      </c>
      <c r="Q63" s="58" t="s">
        <v>22</v>
      </c>
      <c r="R63" s="37" t="s">
        <v>2</v>
      </c>
      <c r="S63" s="29"/>
    </row>
    <row r="64" spans="1:19" ht="21" customHeight="1" x14ac:dyDescent="0.4">
      <c r="A64" s="136"/>
      <c r="B64" s="138"/>
      <c r="C64" s="153"/>
      <c r="D64" s="156"/>
      <c r="E64" s="160" t="s">
        <v>174</v>
      </c>
      <c r="F64" s="161"/>
      <c r="G64" s="52" t="s">
        <v>75</v>
      </c>
      <c r="H64" s="45" t="s">
        <v>56</v>
      </c>
      <c r="I64" s="53"/>
      <c r="J64" s="52" t="s">
        <v>43</v>
      </c>
      <c r="K64" s="45" t="s">
        <v>57</v>
      </c>
      <c r="L64" s="54"/>
      <c r="M64" s="45" t="s">
        <v>48</v>
      </c>
      <c r="N64" s="45"/>
      <c r="O64" s="54"/>
      <c r="P64" s="56">
        <f>IF([1]計算!Z20=0," ",[1]計算!Z20)</f>
        <v>22.655010000000004</v>
      </c>
      <c r="Q64" s="58" t="s">
        <v>22</v>
      </c>
      <c r="R64" s="37" t="s">
        <v>2</v>
      </c>
      <c r="S64" s="29"/>
    </row>
    <row r="65" spans="1:19" ht="21" customHeight="1" x14ac:dyDescent="0.4">
      <c r="A65" s="137"/>
      <c r="B65" s="138"/>
      <c r="C65" s="154"/>
      <c r="D65" s="157"/>
      <c r="E65" s="59" t="s">
        <v>141</v>
      </c>
      <c r="F65" s="60" t="s">
        <v>141</v>
      </c>
      <c r="G65" s="64" t="s">
        <v>41</v>
      </c>
      <c r="H65" s="50" t="s">
        <v>58</v>
      </c>
      <c r="I65" s="65"/>
      <c r="J65" s="64" t="s">
        <v>123</v>
      </c>
      <c r="K65" s="50" t="s">
        <v>30</v>
      </c>
      <c r="L65" s="65"/>
      <c r="M65" s="50" t="s">
        <v>38</v>
      </c>
      <c r="N65" s="50"/>
      <c r="O65" s="66"/>
      <c r="P65" s="150"/>
      <c r="Q65" s="151"/>
      <c r="R65" s="37" t="s">
        <v>2</v>
      </c>
      <c r="S65" s="29"/>
    </row>
    <row r="66" spans="1:19" ht="21" customHeight="1" x14ac:dyDescent="0.4">
      <c r="A66" s="135">
        <f>IF([1]人数!$F27=0," ",[1]人数!$F27)</f>
        <v>26</v>
      </c>
      <c r="B66" s="162" t="s">
        <v>19</v>
      </c>
      <c r="C66" s="152" t="s">
        <v>192</v>
      </c>
      <c r="D66" s="155" t="str">
        <f>IF(ISERROR(VLOOKUP(2,[1]作成!$H$828:$K$882,4,FALSE))," ",VLOOKUP(2,[1]作成!$H$828:$K$882,4,FALSE))</f>
        <v>牛乳</v>
      </c>
      <c r="E66" s="158" t="s">
        <v>175</v>
      </c>
      <c r="F66" s="145"/>
      <c r="G66" s="61" t="s">
        <v>26</v>
      </c>
      <c r="H66" s="41" t="s">
        <v>90</v>
      </c>
      <c r="I66" s="63"/>
      <c r="J66" s="61" t="s">
        <v>57</v>
      </c>
      <c r="K66" s="41" t="s">
        <v>28</v>
      </c>
      <c r="L66" s="63" t="s">
        <v>43</v>
      </c>
      <c r="M66" s="41" t="s">
        <v>124</v>
      </c>
      <c r="N66" s="41" t="s">
        <v>125</v>
      </c>
      <c r="O66" s="63"/>
      <c r="P66" s="56">
        <f>IF([1]計算!U21=0," ",[1]計算!U21)</f>
        <v>618.97570000000007</v>
      </c>
      <c r="Q66" s="57" t="s">
        <v>20</v>
      </c>
      <c r="R66" s="37" t="s">
        <v>2</v>
      </c>
      <c r="S66" s="29"/>
    </row>
    <row r="67" spans="1:19" ht="21" customHeight="1" x14ac:dyDescent="0.4">
      <c r="A67" s="136"/>
      <c r="B67" s="163"/>
      <c r="C67" s="153"/>
      <c r="D67" s="156"/>
      <c r="E67" s="160" t="s">
        <v>176</v>
      </c>
      <c r="F67" s="146"/>
      <c r="G67" s="52" t="s">
        <v>27</v>
      </c>
      <c r="H67" s="45" t="s">
        <v>45</v>
      </c>
      <c r="I67" s="54"/>
      <c r="J67" s="52" t="s">
        <v>70</v>
      </c>
      <c r="K67" s="45" t="s">
        <v>65</v>
      </c>
      <c r="L67" s="54"/>
      <c r="M67" s="45" t="s">
        <v>44</v>
      </c>
      <c r="N67" s="45" t="s">
        <v>32</v>
      </c>
      <c r="O67" s="54"/>
      <c r="P67" s="56">
        <f>IF([1]計算!X21=0," ",[1]計算!X21)</f>
        <v>31.504060000000003</v>
      </c>
      <c r="Q67" s="58" t="s">
        <v>22</v>
      </c>
      <c r="R67" s="37" t="s">
        <v>2</v>
      </c>
      <c r="S67" s="29"/>
    </row>
    <row r="68" spans="1:19" ht="21" customHeight="1" x14ac:dyDescent="0.4">
      <c r="A68" s="136"/>
      <c r="B68" s="163"/>
      <c r="C68" s="153"/>
      <c r="D68" s="156"/>
      <c r="E68" s="160" t="s">
        <v>177</v>
      </c>
      <c r="F68" s="146"/>
      <c r="G68" s="52" t="s">
        <v>113</v>
      </c>
      <c r="H68" s="45"/>
      <c r="I68" s="54"/>
      <c r="J68" s="52" t="s">
        <v>98</v>
      </c>
      <c r="K68" s="45" t="s">
        <v>37</v>
      </c>
      <c r="L68" s="54"/>
      <c r="M68" s="45" t="s">
        <v>66</v>
      </c>
      <c r="N68" s="45" t="s">
        <v>38</v>
      </c>
      <c r="O68" s="54"/>
      <c r="P68" s="56">
        <f>IF([1]計算!Z21=0," ",[1]計算!Z21)</f>
        <v>23.965339999999991</v>
      </c>
      <c r="Q68" s="58" t="s">
        <v>22</v>
      </c>
      <c r="R68" s="37" t="s">
        <v>2</v>
      </c>
      <c r="S68" s="29"/>
    </row>
    <row r="69" spans="1:19" ht="21" customHeight="1" x14ac:dyDescent="0.4">
      <c r="A69" s="137"/>
      <c r="B69" s="164"/>
      <c r="C69" s="154"/>
      <c r="D69" s="157"/>
      <c r="E69" s="49" t="s">
        <v>178</v>
      </c>
      <c r="F69" s="49" t="s">
        <v>141</v>
      </c>
      <c r="G69" s="64" t="s">
        <v>41</v>
      </c>
      <c r="H69" s="50"/>
      <c r="I69" s="66"/>
      <c r="J69" s="64" t="s">
        <v>36</v>
      </c>
      <c r="K69" s="50" t="s">
        <v>61</v>
      </c>
      <c r="L69" s="66"/>
      <c r="M69" s="50" t="s">
        <v>48</v>
      </c>
      <c r="N69" s="50" t="s">
        <v>126</v>
      </c>
      <c r="O69" s="66"/>
      <c r="P69" s="150"/>
      <c r="Q69" s="151"/>
      <c r="R69" s="37" t="s">
        <v>2</v>
      </c>
      <c r="S69" s="29"/>
    </row>
    <row r="70" spans="1:19" ht="21" customHeight="1" x14ac:dyDescent="0.4">
      <c r="A70" s="135">
        <f>IF([1]人数!$F28=0," ",[1]人数!$F28)</f>
        <v>27</v>
      </c>
      <c r="B70" s="138" t="s">
        <v>23</v>
      </c>
      <c r="C70" s="152" t="s">
        <v>188</v>
      </c>
      <c r="D70" s="155" t="str">
        <f>IF(ISERROR(VLOOKUP(2,[1]作成!$H$883:$K$937,4,FALSE))," ",VLOOKUP(2,[1]作成!$H$883:$K$937,4,FALSE))</f>
        <v>牛乳</v>
      </c>
      <c r="E70" s="158" t="s">
        <v>179</v>
      </c>
      <c r="F70" s="159"/>
      <c r="G70" s="52" t="s">
        <v>26</v>
      </c>
      <c r="H70" s="45" t="s">
        <v>90</v>
      </c>
      <c r="I70" s="54"/>
      <c r="J70" s="52" t="s">
        <v>70</v>
      </c>
      <c r="K70" s="45" t="s">
        <v>61</v>
      </c>
      <c r="L70" s="54"/>
      <c r="M70" s="61" t="s">
        <v>51</v>
      </c>
      <c r="N70" s="41" t="s">
        <v>32</v>
      </c>
      <c r="O70" s="63" t="s">
        <v>69</v>
      </c>
      <c r="P70" s="56">
        <f>IF([1]計算!U22=0," ",[1]計算!U22)</f>
        <v>715.62129999999991</v>
      </c>
      <c r="Q70" s="57" t="s">
        <v>20</v>
      </c>
      <c r="R70" s="37" t="s">
        <v>2</v>
      </c>
      <c r="S70" s="29"/>
    </row>
    <row r="71" spans="1:19" ht="21" customHeight="1" x14ac:dyDescent="0.4">
      <c r="A71" s="136"/>
      <c r="B71" s="138"/>
      <c r="C71" s="153"/>
      <c r="D71" s="156"/>
      <c r="E71" s="160" t="s">
        <v>180</v>
      </c>
      <c r="F71" s="161"/>
      <c r="G71" s="52" t="s">
        <v>127</v>
      </c>
      <c r="H71" s="45" t="s">
        <v>201</v>
      </c>
      <c r="I71" s="53"/>
      <c r="J71" s="52" t="s">
        <v>57</v>
      </c>
      <c r="K71" s="45" t="s">
        <v>94</v>
      </c>
      <c r="L71" s="54"/>
      <c r="M71" s="52" t="s">
        <v>97</v>
      </c>
      <c r="N71" s="45" t="s">
        <v>38</v>
      </c>
      <c r="O71" s="54"/>
      <c r="P71" s="56">
        <f>IF([1]計算!X22=0," ",[1]計算!X22)</f>
        <v>25.745980000000003</v>
      </c>
      <c r="Q71" s="58" t="s">
        <v>22</v>
      </c>
      <c r="R71" s="37" t="s">
        <v>2</v>
      </c>
      <c r="S71" s="29"/>
    </row>
    <row r="72" spans="1:19" ht="21" customHeight="1" x14ac:dyDescent="0.4">
      <c r="A72" s="136"/>
      <c r="B72" s="138"/>
      <c r="C72" s="153"/>
      <c r="D72" s="156"/>
      <c r="E72" s="160" t="s">
        <v>181</v>
      </c>
      <c r="F72" s="161"/>
      <c r="G72" s="52" t="s">
        <v>45</v>
      </c>
      <c r="H72" s="45" t="s">
        <v>58</v>
      </c>
      <c r="I72" s="53"/>
      <c r="J72" s="52" t="s">
        <v>28</v>
      </c>
      <c r="K72" s="45"/>
      <c r="L72" s="54"/>
      <c r="M72" s="52" t="s">
        <v>88</v>
      </c>
      <c r="N72" s="45" t="s">
        <v>60</v>
      </c>
      <c r="O72" s="54"/>
      <c r="P72" s="56">
        <f>IF([1]計算!Z22=0," ",[1]計算!Z22)</f>
        <v>23.694420000000004</v>
      </c>
      <c r="Q72" s="58" t="s">
        <v>22</v>
      </c>
      <c r="R72" s="37" t="s">
        <v>2</v>
      </c>
      <c r="S72" s="29"/>
    </row>
    <row r="73" spans="1:19" ht="21" customHeight="1" x14ac:dyDescent="0.4">
      <c r="A73" s="137"/>
      <c r="B73" s="138"/>
      <c r="C73" s="154"/>
      <c r="D73" s="157"/>
      <c r="E73" s="59" t="s">
        <v>141</v>
      </c>
      <c r="F73" s="60" t="s">
        <v>141</v>
      </c>
      <c r="G73" s="64" t="s">
        <v>81</v>
      </c>
      <c r="H73" s="50"/>
      <c r="I73" s="65"/>
      <c r="J73" s="64" t="s">
        <v>36</v>
      </c>
      <c r="K73" s="50"/>
      <c r="L73" s="65"/>
      <c r="M73" s="64" t="s">
        <v>48</v>
      </c>
      <c r="N73" s="51" t="s">
        <v>63</v>
      </c>
      <c r="O73" s="66"/>
      <c r="P73" s="150" t="str">
        <f>IF([1]人数!I28=0," ",[1]人数!I28)</f>
        <v xml:space="preserve"> </v>
      </c>
      <c r="Q73" s="151"/>
      <c r="R73" s="37" t="s">
        <v>2</v>
      </c>
      <c r="S73" s="29"/>
    </row>
    <row r="74" spans="1:19" ht="21" customHeight="1" x14ac:dyDescent="0.4">
      <c r="A74" s="135">
        <f>IF([1]人数!$F29=0," ",[1]人数!$F29)</f>
        <v>28</v>
      </c>
      <c r="B74" s="138" t="s">
        <v>24</v>
      </c>
      <c r="C74" s="152" t="s">
        <v>193</v>
      </c>
      <c r="D74" s="155" t="str">
        <f>IF(ISERROR(VLOOKUP(2,[1]作成!$H$938:$K$992,4,FALSE))," ",VLOOKUP(2,[1]作成!$H$938:$K$992,4,FALSE))</f>
        <v>牛乳</v>
      </c>
      <c r="E74" s="158" t="s">
        <v>182</v>
      </c>
      <c r="F74" s="159"/>
      <c r="G74" s="61" t="s">
        <v>33</v>
      </c>
      <c r="H74" s="41" t="s">
        <v>86</v>
      </c>
      <c r="I74" s="63"/>
      <c r="J74" s="61" t="s">
        <v>42</v>
      </c>
      <c r="K74" s="41" t="s">
        <v>47</v>
      </c>
      <c r="L74" s="63" t="s">
        <v>73</v>
      </c>
      <c r="M74" s="61" t="s">
        <v>128</v>
      </c>
      <c r="N74" s="41" t="s">
        <v>48</v>
      </c>
      <c r="O74" s="63"/>
      <c r="P74" s="56">
        <f>IF([1]計算!U23=0," ",[1]計算!U23)</f>
        <v>615.61734999999987</v>
      </c>
      <c r="Q74" s="57" t="s">
        <v>20</v>
      </c>
      <c r="R74" s="37" t="s">
        <v>2</v>
      </c>
      <c r="S74" s="29"/>
    </row>
    <row r="75" spans="1:19" ht="21" customHeight="1" x14ac:dyDescent="0.4">
      <c r="A75" s="136"/>
      <c r="B75" s="138"/>
      <c r="C75" s="153"/>
      <c r="D75" s="156"/>
      <c r="E75" s="160" t="s">
        <v>183</v>
      </c>
      <c r="F75" s="161"/>
      <c r="G75" s="52" t="s">
        <v>26</v>
      </c>
      <c r="H75" s="45"/>
      <c r="I75" s="54"/>
      <c r="J75" s="52" t="s">
        <v>28</v>
      </c>
      <c r="K75" s="45" t="s">
        <v>36</v>
      </c>
      <c r="L75" s="54"/>
      <c r="M75" s="52" t="s">
        <v>38</v>
      </c>
      <c r="N75" s="45" t="s">
        <v>32</v>
      </c>
      <c r="O75" s="54"/>
      <c r="P75" s="56">
        <f>IF([1]計算!X23=0," ",[1]計算!X23)</f>
        <v>26.006444999999996</v>
      </c>
      <c r="Q75" s="58" t="s">
        <v>22</v>
      </c>
      <c r="R75" s="37" t="s">
        <v>2</v>
      </c>
      <c r="S75" s="29"/>
    </row>
    <row r="76" spans="1:19" ht="21" customHeight="1" x14ac:dyDescent="0.4">
      <c r="A76" s="136"/>
      <c r="B76" s="138"/>
      <c r="C76" s="153"/>
      <c r="D76" s="156"/>
      <c r="E76" s="160" t="s">
        <v>141</v>
      </c>
      <c r="F76" s="161"/>
      <c r="G76" s="52" t="s">
        <v>90</v>
      </c>
      <c r="H76" s="45"/>
      <c r="I76" s="54"/>
      <c r="J76" s="52" t="s">
        <v>35</v>
      </c>
      <c r="K76" s="45" t="s">
        <v>105</v>
      </c>
      <c r="L76" s="54"/>
      <c r="M76" s="52" t="s">
        <v>44</v>
      </c>
      <c r="N76" s="45" t="s">
        <v>76</v>
      </c>
      <c r="O76" s="54"/>
      <c r="P76" s="56">
        <f>IF([1]計算!Z23=0," ",[1]計算!Z23)</f>
        <v>18.203145000000003</v>
      </c>
      <c r="Q76" s="58" t="s">
        <v>22</v>
      </c>
      <c r="R76" s="37" t="s">
        <v>2</v>
      </c>
      <c r="S76" s="29"/>
    </row>
    <row r="77" spans="1:19" ht="21" customHeight="1" x14ac:dyDescent="0.4">
      <c r="A77" s="137"/>
      <c r="B77" s="138"/>
      <c r="C77" s="154"/>
      <c r="D77" s="157"/>
      <c r="E77" s="59" t="s">
        <v>141</v>
      </c>
      <c r="F77" s="60" t="s">
        <v>141</v>
      </c>
      <c r="G77" s="64" t="s">
        <v>27</v>
      </c>
      <c r="H77" s="50"/>
      <c r="I77" s="66"/>
      <c r="J77" s="64" t="s">
        <v>121</v>
      </c>
      <c r="K77" s="50" t="s">
        <v>59</v>
      </c>
      <c r="L77" s="66"/>
      <c r="M77" s="64" t="s">
        <v>60</v>
      </c>
      <c r="N77" s="50"/>
      <c r="O77" s="66"/>
      <c r="P77" s="150"/>
      <c r="Q77" s="151"/>
      <c r="R77" s="37" t="s">
        <v>2</v>
      </c>
      <c r="S77" s="29"/>
    </row>
    <row r="78" spans="1:19" ht="15" customHeight="1" x14ac:dyDescent="0.4">
      <c r="A78" s="135">
        <f>IF([1]人数!$F30=0," ",[1]人数!$F30)</f>
        <v>29</v>
      </c>
      <c r="B78" s="138" t="s">
        <v>25</v>
      </c>
      <c r="C78" s="139" t="s">
        <v>141</v>
      </c>
      <c r="D78" s="142" t="str">
        <f>IF(ISERROR(VLOOKUP(2,[1]作成!$H$993:$K$1047,4,FALSE))," ",VLOOKUP(2,[1]作成!$H$993:$K$1047,4,FALSE))</f>
        <v xml:space="preserve"> </v>
      </c>
      <c r="E78" s="145" t="s">
        <v>141</v>
      </c>
      <c r="F78" s="145"/>
      <c r="G78" s="41"/>
      <c r="H78" s="41"/>
      <c r="I78" s="41"/>
      <c r="J78" s="41"/>
      <c r="K78" s="41"/>
      <c r="L78" s="41"/>
      <c r="M78" s="41"/>
      <c r="N78" s="41"/>
      <c r="O78" s="41"/>
      <c r="P78" s="43"/>
      <c r="Q78" s="44"/>
      <c r="R78" s="37" t="s">
        <v>2</v>
      </c>
      <c r="S78" s="29"/>
    </row>
    <row r="79" spans="1:19" ht="15" customHeight="1" x14ac:dyDescent="0.4">
      <c r="A79" s="136"/>
      <c r="B79" s="138"/>
      <c r="C79" s="140"/>
      <c r="D79" s="143"/>
      <c r="E79" s="146" t="s">
        <v>141</v>
      </c>
      <c r="F79" s="146"/>
      <c r="G79" s="45"/>
      <c r="H79" s="45"/>
      <c r="I79" s="45"/>
      <c r="J79" s="45"/>
      <c r="K79" s="45"/>
      <c r="L79" s="45"/>
      <c r="M79" s="45"/>
      <c r="N79" s="45"/>
      <c r="O79" s="45"/>
      <c r="P79" s="47"/>
      <c r="Q79" s="48"/>
      <c r="R79" s="37" t="s">
        <v>2</v>
      </c>
      <c r="S79" s="29"/>
    </row>
    <row r="80" spans="1:19" ht="15" customHeight="1" x14ac:dyDescent="0.4">
      <c r="A80" s="136"/>
      <c r="B80" s="138"/>
      <c r="C80" s="140"/>
      <c r="D80" s="143"/>
      <c r="E80" s="146" t="s">
        <v>141</v>
      </c>
      <c r="F80" s="146"/>
      <c r="G80" s="45"/>
      <c r="H80" s="45"/>
      <c r="I80" s="45"/>
      <c r="J80" s="45"/>
      <c r="K80" s="45"/>
      <c r="L80" s="45"/>
      <c r="M80" s="45"/>
      <c r="N80" s="45"/>
      <c r="O80" s="45"/>
      <c r="P80" s="47"/>
      <c r="Q80" s="48"/>
      <c r="R80" s="37" t="s">
        <v>2</v>
      </c>
      <c r="S80" s="29"/>
    </row>
    <row r="81" spans="1:19" ht="15" customHeight="1" x14ac:dyDescent="0.4">
      <c r="A81" s="137"/>
      <c r="B81" s="138"/>
      <c r="C81" s="141"/>
      <c r="D81" s="144"/>
      <c r="E81" s="49" t="s">
        <v>141</v>
      </c>
      <c r="F81" s="49" t="s">
        <v>141</v>
      </c>
      <c r="G81" s="50"/>
      <c r="H81" s="50"/>
      <c r="I81" s="50"/>
      <c r="J81" s="50"/>
      <c r="K81" s="50"/>
      <c r="L81" s="50"/>
      <c r="M81" s="50"/>
      <c r="N81" s="50"/>
      <c r="O81" s="50"/>
      <c r="P81" s="147"/>
      <c r="Q81" s="148"/>
      <c r="R81" s="37" t="s">
        <v>2</v>
      </c>
      <c r="S81" s="29"/>
    </row>
    <row r="82" spans="1:19" ht="21" customHeight="1" x14ac:dyDescent="0.4">
      <c r="A82" s="135">
        <f>IF([1]人数!$F31=0," ",[1]人数!$F31)</f>
        <v>30</v>
      </c>
      <c r="B82" s="138" t="s">
        <v>49</v>
      </c>
      <c r="C82" s="152" t="s">
        <v>191</v>
      </c>
      <c r="D82" s="155" t="str">
        <f>IF(ISERROR(VLOOKUP(2,[1]作成!$H$1048:$K$1102,4,FALSE))," ",VLOOKUP(2,[1]作成!$H$1048:$K$1102,4,FALSE))</f>
        <v>牛乳</v>
      </c>
      <c r="E82" s="158" t="s">
        <v>184</v>
      </c>
      <c r="F82" s="159"/>
      <c r="G82" s="61" t="s">
        <v>26</v>
      </c>
      <c r="H82" s="41"/>
      <c r="I82" s="63"/>
      <c r="J82" s="61" t="s">
        <v>129</v>
      </c>
      <c r="K82" s="41" t="s">
        <v>87</v>
      </c>
      <c r="L82" s="63" t="s">
        <v>65</v>
      </c>
      <c r="M82" s="61" t="s">
        <v>107</v>
      </c>
      <c r="N82" s="41" t="s">
        <v>130</v>
      </c>
      <c r="O82" s="63"/>
      <c r="P82" s="56">
        <f>IF([1]計算!U25=0," ",[1]計算!U25)</f>
        <v>650.7521999999999</v>
      </c>
      <c r="Q82" s="57" t="s">
        <v>20</v>
      </c>
      <c r="R82" s="37" t="s">
        <v>2</v>
      </c>
      <c r="S82" s="29"/>
    </row>
    <row r="83" spans="1:19" ht="21" customHeight="1" x14ac:dyDescent="0.4">
      <c r="A83" s="136"/>
      <c r="B83" s="138"/>
      <c r="C83" s="153"/>
      <c r="D83" s="156"/>
      <c r="E83" s="160" t="s">
        <v>185</v>
      </c>
      <c r="F83" s="161"/>
      <c r="G83" s="52" t="s">
        <v>90</v>
      </c>
      <c r="H83" s="45"/>
      <c r="I83" s="54"/>
      <c r="J83" s="52" t="s">
        <v>78</v>
      </c>
      <c r="K83" s="45" t="s">
        <v>37</v>
      </c>
      <c r="L83" s="54" t="s">
        <v>101</v>
      </c>
      <c r="M83" s="52" t="s">
        <v>76</v>
      </c>
      <c r="N83" s="45"/>
      <c r="O83" s="54"/>
      <c r="P83" s="56">
        <f>IF([1]計算!X25=0," ",[1]計算!X25)</f>
        <v>23.466230000000003</v>
      </c>
      <c r="Q83" s="58" t="s">
        <v>22</v>
      </c>
      <c r="R83" s="37" t="s">
        <v>2</v>
      </c>
      <c r="S83" s="29"/>
    </row>
    <row r="84" spans="1:19" ht="21" customHeight="1" x14ac:dyDescent="0.4">
      <c r="A84" s="136"/>
      <c r="B84" s="138"/>
      <c r="C84" s="153"/>
      <c r="D84" s="156"/>
      <c r="E84" s="160" t="s">
        <v>186</v>
      </c>
      <c r="F84" s="161"/>
      <c r="G84" s="52" t="s">
        <v>27</v>
      </c>
      <c r="H84" s="45"/>
      <c r="I84" s="54"/>
      <c r="J84" s="52" t="s">
        <v>73</v>
      </c>
      <c r="K84" s="45" t="s">
        <v>28</v>
      </c>
      <c r="L84" s="54"/>
      <c r="M84" s="52" t="s">
        <v>38</v>
      </c>
      <c r="N84" s="45"/>
      <c r="O84" s="54"/>
      <c r="P84" s="56">
        <f>IF([1]計算!Z25=0," ",[1]計算!Z25)</f>
        <v>16.516989999999996</v>
      </c>
      <c r="Q84" s="58" t="s">
        <v>22</v>
      </c>
      <c r="R84" s="37" t="s">
        <v>2</v>
      </c>
      <c r="S84" s="29"/>
    </row>
    <row r="85" spans="1:19" ht="21" customHeight="1" x14ac:dyDescent="0.4">
      <c r="A85" s="137"/>
      <c r="B85" s="138"/>
      <c r="C85" s="154"/>
      <c r="D85" s="157"/>
      <c r="E85" s="59" t="s">
        <v>141</v>
      </c>
      <c r="F85" s="60" t="s">
        <v>141</v>
      </c>
      <c r="G85" s="64"/>
      <c r="H85" s="50"/>
      <c r="I85" s="66"/>
      <c r="J85" s="64" t="s">
        <v>61</v>
      </c>
      <c r="K85" s="50" t="s">
        <v>70</v>
      </c>
      <c r="L85" s="66"/>
      <c r="M85" s="64" t="s">
        <v>131</v>
      </c>
      <c r="N85" s="50"/>
      <c r="O85" s="66"/>
      <c r="P85" s="150"/>
      <c r="Q85" s="151"/>
      <c r="R85" s="37" t="s">
        <v>2</v>
      </c>
      <c r="S85" s="29"/>
    </row>
    <row r="86" spans="1:19" ht="17.25" hidden="1" customHeight="1" x14ac:dyDescent="0.4">
      <c r="A86" s="115" t="str">
        <f>IF([1]人数!$F32=0," ",[1]人数!$F32)</f>
        <v xml:space="preserve"> </v>
      </c>
      <c r="B86" s="118" t="s">
        <v>19</v>
      </c>
      <c r="C86" s="121" t="str">
        <f>IF(ISERROR(VLOOKUP(1,[1]作成!$H$1103:$K$1157,3,FALSE))," ",VLOOKUP(1,[1]作成!$H$1103:$K$1157,3,FALSE))</f>
        <v xml:space="preserve"> </v>
      </c>
      <c r="D86" s="124" t="str">
        <f>IF(ISERROR(VLOOKUP(2,[1]作成!$H$1103:$K$1157,4,FALSE))," ",VLOOKUP(2,[1]作成!$H$1103:$K$1157,4,FALSE))</f>
        <v xml:space="preserve"> </v>
      </c>
      <c r="E86" s="127" t="str">
        <f>IF(ISERROR(VLOOKUP(3,[1]作成!$H$1103:$K$1157,3,FALSE))," ",VLOOKUP(3,[1]作成!$H$1103:$K$1157,3,FALSE))</f>
        <v xml:space="preserve"> </v>
      </c>
      <c r="F86" s="128"/>
      <c r="G86" s="3"/>
      <c r="H86" s="4"/>
      <c r="I86" s="5"/>
      <c r="J86" s="3"/>
      <c r="K86" s="4"/>
      <c r="L86" s="5"/>
      <c r="M86" s="3"/>
      <c r="N86" s="4"/>
      <c r="O86" s="5"/>
      <c r="P86" s="6" t="str">
        <f>IF([1]計算!U26=0," ",[1]計算!U26)</f>
        <v xml:space="preserve"> </v>
      </c>
      <c r="Q86" s="7" t="s">
        <v>20</v>
      </c>
    </row>
    <row r="87" spans="1:19" ht="17.25" hidden="1" customHeight="1" x14ac:dyDescent="0.4">
      <c r="A87" s="116"/>
      <c r="B87" s="119"/>
      <c r="C87" s="122"/>
      <c r="D87" s="125"/>
      <c r="E87" s="131" t="str">
        <f>IF(ISERROR(VLOOKUP(4,[1]作成!$H$1103:$K$1157,3,FALSE))," ",VLOOKUP(4,[1]作成!$H$1103:$K$1157,3,FALSE))</f>
        <v xml:space="preserve"> </v>
      </c>
      <c r="F87" s="132"/>
      <c r="G87" s="8"/>
      <c r="H87" s="9"/>
      <c r="I87" s="10"/>
      <c r="J87" s="8"/>
      <c r="K87" s="9"/>
      <c r="L87" s="10"/>
      <c r="M87" s="8"/>
      <c r="N87" s="9"/>
      <c r="O87" s="10"/>
      <c r="P87" s="6" t="str">
        <f>IF([1]計算!X26=0," ",[1]計算!X26)</f>
        <v xml:space="preserve"> </v>
      </c>
      <c r="Q87" s="11" t="s">
        <v>22</v>
      </c>
    </row>
    <row r="88" spans="1:19" ht="17.25" hidden="1" customHeight="1" x14ac:dyDescent="0.4">
      <c r="A88" s="116"/>
      <c r="B88" s="119"/>
      <c r="C88" s="122"/>
      <c r="D88" s="125"/>
      <c r="E88" s="131" t="str">
        <f>IF(ISERROR(VLOOKUP(5,[1]作成!$H$1103:$K$1157,3,FALSE))," ",VLOOKUP(5,[1]作成!$H$1103:$K$1157,3,FALSE))</f>
        <v xml:space="preserve"> </v>
      </c>
      <c r="F88" s="132"/>
      <c r="G88" s="8"/>
      <c r="H88" s="9"/>
      <c r="I88" s="10"/>
      <c r="J88" s="8"/>
      <c r="K88" s="9"/>
      <c r="L88" s="10"/>
      <c r="M88" s="8"/>
      <c r="N88" s="9"/>
      <c r="O88" s="10"/>
      <c r="P88" s="6" t="str">
        <f>IF([1]計算!Z26=0," ",[1]計算!Z26)</f>
        <v xml:space="preserve"> </v>
      </c>
      <c r="Q88" s="11" t="s">
        <v>22</v>
      </c>
    </row>
    <row r="89" spans="1:19" ht="17.25" hidden="1" customHeight="1" x14ac:dyDescent="0.4">
      <c r="A89" s="117"/>
      <c r="B89" s="120"/>
      <c r="C89" s="123"/>
      <c r="D89" s="126"/>
      <c r="E89" s="14" t="str">
        <f>IF(ISERROR(VLOOKUP(6,[1]作成!$H$1103:$K$1157,3,FALSE))," ",VLOOKUP(6,[1]作成!$H$1103:$K$1157,3,FALSE))</f>
        <v xml:space="preserve"> </v>
      </c>
      <c r="F89" s="14" t="str">
        <f>IF(ISERROR(VLOOKUP(7,[1]作成!$H$1103:$K$1157,3,FALSE))," ",VLOOKUP(7,[1]作成!$H$1103:$K$1157,3,FALSE))</f>
        <v xml:space="preserve"> </v>
      </c>
      <c r="G89" s="17"/>
      <c r="H89" s="18"/>
      <c r="I89" s="20"/>
      <c r="J89" s="17"/>
      <c r="K89" s="18"/>
      <c r="L89" s="20"/>
      <c r="M89" s="17"/>
      <c r="N89" s="18"/>
      <c r="O89" s="20"/>
      <c r="P89" s="133" t="str">
        <f>IF([1]人数!I32=0," ",[1]人数!I32)</f>
        <v xml:space="preserve"> </v>
      </c>
      <c r="Q89" s="134"/>
    </row>
    <row r="90" spans="1:19" ht="17.25" hidden="1" customHeight="1" x14ac:dyDescent="0.4">
      <c r="A90" s="115" t="str">
        <f>IF([1]人数!$F33=0," ",[1]人数!$F33)</f>
        <v xml:space="preserve"> </v>
      </c>
      <c r="B90" s="149" t="s">
        <v>23</v>
      </c>
      <c r="C90" s="121" t="str">
        <f>IF(ISERROR(VLOOKUP(1,[1]作成!$H$1158:$K$1212,3,FALSE))," ",VLOOKUP(1,[1]作成!$H$1158:$K$1212,3,FALSE))</f>
        <v xml:space="preserve"> </v>
      </c>
      <c r="D90" s="124" t="str">
        <f>IF(ISERROR(VLOOKUP(2,[1]作成!$H$1158:$K$1212,4,FALSE))," ",VLOOKUP(2,[1]作成!$H$1158:$K$1212,4,FALSE))</f>
        <v xml:space="preserve"> </v>
      </c>
      <c r="E90" s="127" t="str">
        <f>IF(ISERROR(VLOOKUP(3,[1]作成!$H$1158:$K$1212,3,FALSE))," ",VLOOKUP(3,[1]作成!$H$1158:$K$1212,3,FALSE))</f>
        <v xml:space="preserve"> </v>
      </c>
      <c r="F90" s="128"/>
      <c r="G90" s="3"/>
      <c r="H90" s="4"/>
      <c r="I90" s="5"/>
      <c r="J90" s="3"/>
      <c r="K90" s="4"/>
      <c r="L90" s="5"/>
      <c r="M90" s="3"/>
      <c r="N90" s="4"/>
      <c r="O90" s="5"/>
      <c r="P90" s="6" t="str">
        <f>IF([1]計算!U27=0," ",[1]計算!U27)</f>
        <v xml:space="preserve"> </v>
      </c>
      <c r="Q90" s="7" t="s">
        <v>20</v>
      </c>
    </row>
    <row r="91" spans="1:19" ht="17.25" hidden="1" customHeight="1" x14ac:dyDescent="0.4">
      <c r="A91" s="116"/>
      <c r="B91" s="149"/>
      <c r="C91" s="122"/>
      <c r="D91" s="125"/>
      <c r="E91" s="131" t="str">
        <f>IF(ISERROR(VLOOKUP(4,[1]作成!$H$1158:$K$1212,3,FALSE))," ",VLOOKUP(4,[1]作成!$H$1158:$K$1212,3,FALSE))</f>
        <v xml:space="preserve"> </v>
      </c>
      <c r="F91" s="132"/>
      <c r="G91" s="8"/>
      <c r="H91" s="9"/>
      <c r="I91" s="10"/>
      <c r="J91" s="8"/>
      <c r="K91" s="9"/>
      <c r="L91" s="10"/>
      <c r="M91" s="8"/>
      <c r="N91" s="9"/>
      <c r="O91" s="10"/>
      <c r="P91" s="6" t="str">
        <f>IF([1]計算!X27=0," ",[1]計算!X27)</f>
        <v xml:space="preserve"> </v>
      </c>
      <c r="Q91" s="11" t="s">
        <v>22</v>
      </c>
    </row>
    <row r="92" spans="1:19" ht="17.25" hidden="1" customHeight="1" x14ac:dyDescent="0.4">
      <c r="A92" s="116"/>
      <c r="B92" s="149"/>
      <c r="C92" s="122"/>
      <c r="D92" s="125"/>
      <c r="E92" s="131" t="str">
        <f>IF(ISERROR(VLOOKUP(5,[1]作成!$H$1158:$K$1212,3,FALSE))," ",VLOOKUP(5,[1]作成!$H$1158:$K$1212,3,FALSE))</f>
        <v xml:space="preserve"> </v>
      </c>
      <c r="F92" s="132"/>
      <c r="G92" s="8"/>
      <c r="H92" s="9"/>
      <c r="I92" s="10"/>
      <c r="J92" s="8"/>
      <c r="K92" s="9"/>
      <c r="L92" s="10"/>
      <c r="M92" s="8"/>
      <c r="N92" s="9"/>
      <c r="O92" s="10"/>
      <c r="P92" s="6" t="str">
        <f>IF([1]計算!Z27=0," ",[1]計算!Z27)</f>
        <v xml:space="preserve"> </v>
      </c>
      <c r="Q92" s="11" t="s">
        <v>22</v>
      </c>
    </row>
    <row r="93" spans="1:19" ht="17.25" hidden="1" customHeight="1" x14ac:dyDescent="0.4">
      <c r="A93" s="117"/>
      <c r="B93" s="149"/>
      <c r="C93" s="123"/>
      <c r="D93" s="126"/>
      <c r="E93" s="15" t="str">
        <f>IF(ISERROR(VLOOKUP(6,[1]作成!$H$1158:$K$1212,3,FALSE))," ",VLOOKUP(6,[1]作成!$H$1158:$K$1212,3,FALSE))</f>
        <v xml:space="preserve"> </v>
      </c>
      <c r="F93" s="16" t="str">
        <f>IF(ISERROR(VLOOKUP(7,[1]作成!$H$1158:$K$1212,3,FALSE))," ",VLOOKUP(7,[1]作成!$H$1158:$K$1212,3,FALSE))</f>
        <v xml:space="preserve"> </v>
      </c>
      <c r="G93" s="17"/>
      <c r="H93" s="18"/>
      <c r="I93" s="20"/>
      <c r="J93" s="17"/>
      <c r="K93" s="18"/>
      <c r="L93" s="20"/>
      <c r="M93" s="17"/>
      <c r="N93" s="18"/>
      <c r="O93" s="20"/>
      <c r="P93" s="165" t="str">
        <f>IF([1]人数!I33=0," ",[1]人数!I33)</f>
        <v xml:space="preserve"> </v>
      </c>
      <c r="Q93" s="165"/>
    </row>
    <row r="94" spans="1:19" ht="17.25" hidden="1" customHeight="1" x14ac:dyDescent="0.4">
      <c r="A94" s="115" t="str">
        <f>IF([1]人数!$F34=0," ",[1]人数!$F34)</f>
        <v xml:space="preserve"> </v>
      </c>
      <c r="B94" s="149" t="s">
        <v>24</v>
      </c>
      <c r="C94" s="121" t="str">
        <f>IF(ISERROR(VLOOKUP(1,[1]作成!$H$1213:$K$1267,3,FALSE))," ",VLOOKUP(1,[1]作成!$H$1213:$K$1267,3,FALSE))</f>
        <v xml:space="preserve"> </v>
      </c>
      <c r="D94" s="124" t="str">
        <f>IF(ISERROR(VLOOKUP(2,[1]作成!$H$1213:$K$1267,4,FALSE))," ",VLOOKUP(2,[1]作成!$H$1213:$K$1267,4,FALSE))</f>
        <v xml:space="preserve"> </v>
      </c>
      <c r="E94" s="127" t="str">
        <f>IF(ISERROR(VLOOKUP(3,[1]作成!$H$1213:$K$1267,3,FALSE))," ",VLOOKUP(3,[1]作成!$H$1213:$K$1267,3,FALSE))</f>
        <v xml:space="preserve"> </v>
      </c>
      <c r="F94" s="128"/>
      <c r="G94" s="3"/>
      <c r="H94" s="4"/>
      <c r="I94" s="5"/>
      <c r="J94" s="3"/>
      <c r="K94" s="4"/>
      <c r="L94" s="5"/>
      <c r="M94" s="3"/>
      <c r="N94" s="4"/>
      <c r="O94" s="5"/>
      <c r="P94" s="6" t="str">
        <f>IF([1]計算!U28=0," ",[1]計算!U28)</f>
        <v xml:space="preserve"> </v>
      </c>
      <c r="Q94" s="7" t="s">
        <v>20</v>
      </c>
    </row>
    <row r="95" spans="1:19" ht="17.25" hidden="1" customHeight="1" x14ac:dyDescent="0.4">
      <c r="A95" s="116"/>
      <c r="B95" s="149"/>
      <c r="C95" s="122"/>
      <c r="D95" s="125"/>
      <c r="E95" s="131" t="str">
        <f>IF(ISERROR(VLOOKUP(4,[1]作成!$H$1213:$K$1267,3,FALSE))," ",VLOOKUP(4,[1]作成!$H$1213:$K$1267,3,FALSE))</f>
        <v xml:space="preserve"> </v>
      </c>
      <c r="F95" s="132"/>
      <c r="G95" s="8"/>
      <c r="H95" s="9"/>
      <c r="I95" s="10"/>
      <c r="J95" s="8"/>
      <c r="K95" s="9"/>
      <c r="L95" s="10"/>
      <c r="M95" s="8"/>
      <c r="N95" s="9"/>
      <c r="O95" s="10"/>
      <c r="P95" s="6" t="str">
        <f>IF([1]計算!X28=0," ",[1]計算!X28)</f>
        <v xml:space="preserve"> </v>
      </c>
      <c r="Q95" s="11" t="s">
        <v>22</v>
      </c>
    </row>
    <row r="96" spans="1:19" ht="17.25" hidden="1" customHeight="1" x14ac:dyDescent="0.4">
      <c r="A96" s="116"/>
      <c r="B96" s="149"/>
      <c r="C96" s="122"/>
      <c r="D96" s="125"/>
      <c r="E96" s="131" t="str">
        <f>IF(ISERROR(VLOOKUP(5,[1]作成!$H$1213:$K$1267,3,FALSE))," ",VLOOKUP(5,[1]作成!$H$1213:$K$1267,3,FALSE))</f>
        <v xml:space="preserve"> </v>
      </c>
      <c r="F96" s="132"/>
      <c r="G96" s="8"/>
      <c r="H96" s="9"/>
      <c r="I96" s="10"/>
      <c r="J96" s="8"/>
      <c r="K96" s="9"/>
      <c r="L96" s="10"/>
      <c r="M96" s="8"/>
      <c r="N96" s="9"/>
      <c r="O96" s="10"/>
      <c r="P96" s="6" t="str">
        <f>IF([1]計算!Z28=0," ",[1]計算!Z28)</f>
        <v xml:space="preserve"> </v>
      </c>
      <c r="Q96" s="11" t="s">
        <v>22</v>
      </c>
    </row>
    <row r="97" spans="1:19" ht="17.25" hidden="1" customHeight="1" x14ac:dyDescent="0.4">
      <c r="A97" s="117"/>
      <c r="B97" s="149"/>
      <c r="C97" s="123"/>
      <c r="D97" s="126"/>
      <c r="E97" s="15" t="str">
        <f>IF(ISERROR(VLOOKUP(6,[1]作成!$H$1213:$K$1267,3,FALSE))," ",VLOOKUP(6,[1]作成!$H$1213:$K$1267,3,FALSE))</f>
        <v xml:space="preserve"> </v>
      </c>
      <c r="F97" s="16" t="str">
        <f>IF(ISERROR(VLOOKUP(7,[1]作成!$H$1213:$K$1267,3,FALSE))," ",VLOOKUP(7,[1]作成!$H$1213:$K$1267,3,FALSE))</f>
        <v xml:space="preserve"> </v>
      </c>
      <c r="G97" s="17"/>
      <c r="H97" s="18"/>
      <c r="I97" s="20"/>
      <c r="J97" s="17"/>
      <c r="K97" s="18"/>
      <c r="L97" s="20"/>
      <c r="M97" s="17"/>
      <c r="N97" s="18"/>
      <c r="O97" s="20"/>
      <c r="P97" s="133" t="str">
        <f>IF([1]人数!I34=0," ",[1]人数!I34)</f>
        <v xml:space="preserve"> </v>
      </c>
      <c r="Q97" s="134"/>
    </row>
    <row r="98" spans="1:19" ht="17.25" hidden="1" customHeight="1" x14ac:dyDescent="0.4">
      <c r="A98" s="115" t="str">
        <f>IF([1]人数!$F35=0," ",[1]人数!$F35)</f>
        <v xml:space="preserve"> </v>
      </c>
      <c r="B98" s="149" t="s">
        <v>25</v>
      </c>
      <c r="C98" s="121" t="str">
        <f>IF(ISERROR(VLOOKUP(1,[1]作成!$H$1268:$K$1322,3,FALSE))," ",VLOOKUP(1,[1]作成!$H$1268:$K$1322,3,FALSE))</f>
        <v xml:space="preserve"> </v>
      </c>
      <c r="D98" s="124" t="str">
        <f>IF(ISERROR(VLOOKUP(2,[1]作成!$H$1268:$K$1322,4,FALSE))," ",VLOOKUP(2,[1]作成!$H$1268:$K$1322,4,FALSE))</f>
        <v xml:space="preserve"> </v>
      </c>
      <c r="E98" s="127" t="str">
        <f>IF(ISERROR(VLOOKUP(3,[1]作成!$H$1268:$K$1322,3,FALSE))," ",VLOOKUP(3,[1]作成!$H$1268:$K$1322,3,FALSE))</f>
        <v xml:space="preserve"> </v>
      </c>
      <c r="F98" s="128"/>
      <c r="G98" s="3"/>
      <c r="H98" s="4"/>
      <c r="I98" s="5"/>
      <c r="J98" s="3"/>
      <c r="K98" s="4"/>
      <c r="L98" s="5"/>
      <c r="M98" s="3"/>
      <c r="N98" s="4"/>
      <c r="O98" s="5"/>
      <c r="P98" s="6" t="str">
        <f>IF([1]計算!U29=0," ",[1]計算!U29)</f>
        <v xml:space="preserve"> </v>
      </c>
      <c r="Q98" s="7" t="s">
        <v>20</v>
      </c>
    </row>
    <row r="99" spans="1:19" ht="17.25" hidden="1" customHeight="1" x14ac:dyDescent="0.4">
      <c r="A99" s="116"/>
      <c r="B99" s="149"/>
      <c r="C99" s="122"/>
      <c r="D99" s="125"/>
      <c r="E99" s="131" t="str">
        <f>IF(ISERROR(VLOOKUP(4,[1]作成!$H$1268:$K$1322,3,FALSE))," ",VLOOKUP(4,[1]作成!$H$1268:$K$1322,3,FALSE))</f>
        <v xml:space="preserve"> </v>
      </c>
      <c r="F99" s="132"/>
      <c r="G99" s="8"/>
      <c r="H99" s="9"/>
      <c r="I99" s="10"/>
      <c r="J99" s="8"/>
      <c r="K99" s="9"/>
      <c r="L99" s="10"/>
      <c r="M99" s="8"/>
      <c r="N99" s="9"/>
      <c r="O99" s="10"/>
      <c r="P99" s="6" t="str">
        <f>IF([1]計算!X29=0," ",[1]計算!X29)</f>
        <v xml:space="preserve"> </v>
      </c>
      <c r="Q99" s="11" t="s">
        <v>22</v>
      </c>
    </row>
    <row r="100" spans="1:19" ht="17.25" hidden="1" customHeight="1" x14ac:dyDescent="0.4">
      <c r="A100" s="116"/>
      <c r="B100" s="149"/>
      <c r="C100" s="122"/>
      <c r="D100" s="125"/>
      <c r="E100" s="131" t="str">
        <f>IF(ISERROR(VLOOKUP(5,[1]作成!$H$1268:$K$1322,3,FALSE))," ",VLOOKUP(5,[1]作成!$H$1268:$K$1322,3,FALSE))</f>
        <v xml:space="preserve"> </v>
      </c>
      <c r="F100" s="132"/>
      <c r="G100" s="8"/>
      <c r="H100" s="9"/>
      <c r="I100" s="10"/>
      <c r="J100" s="8"/>
      <c r="K100" s="9"/>
      <c r="L100" s="10"/>
      <c r="M100" s="8"/>
      <c r="N100" s="9"/>
      <c r="O100" s="10"/>
      <c r="P100" s="6" t="str">
        <f>IF([1]計算!Z29=0," ",[1]計算!Z29)</f>
        <v xml:space="preserve"> </v>
      </c>
      <c r="Q100" s="11" t="s">
        <v>22</v>
      </c>
    </row>
    <row r="101" spans="1:19" ht="17.25" hidden="1" customHeight="1" x14ac:dyDescent="0.4">
      <c r="A101" s="117"/>
      <c r="B101" s="149"/>
      <c r="C101" s="123"/>
      <c r="D101" s="126"/>
      <c r="E101" s="15" t="str">
        <f>IF(ISERROR(VLOOKUP(6,[1]作成!$H$1268:$K$1322,3,FALSE))," ",VLOOKUP(6,[1]作成!$H$1268:$K$1322,3,FALSE))</f>
        <v xml:space="preserve"> </v>
      </c>
      <c r="F101" s="16" t="str">
        <f>IF(ISERROR(VLOOKUP(7,[1]作成!$H$1268:$K$1322,3,FALSE))," ",VLOOKUP(7,[1]作成!$H$1268:$K$1322,3,FALSE))</f>
        <v xml:space="preserve"> </v>
      </c>
      <c r="G101" s="17"/>
      <c r="H101" s="18"/>
      <c r="I101" s="20"/>
      <c r="J101" s="17"/>
      <c r="K101" s="18"/>
      <c r="L101" s="20"/>
      <c r="M101" s="17"/>
      <c r="N101" s="18"/>
      <c r="O101" s="20"/>
      <c r="P101" s="165" t="str">
        <f>IF([1]人数!I35=0," ",[1]人数!I35)</f>
        <v xml:space="preserve"> </v>
      </c>
      <c r="Q101" s="165"/>
    </row>
    <row r="102" spans="1:19" ht="17.25" hidden="1" customHeight="1" x14ac:dyDescent="0.4">
      <c r="A102" s="115" t="str">
        <f>IF([1]人数!$F36=0," ",[1]人数!$F36)</f>
        <v xml:space="preserve"> </v>
      </c>
      <c r="B102" s="118" t="s">
        <v>49</v>
      </c>
      <c r="C102" s="121" t="str">
        <f>IF(ISERROR(VLOOKUP(1,[1]作成!$H$1323:$K$1377,3,FALSE))," ",VLOOKUP(1,[1]作成!$H$1323:$K$1377,3,FALSE))</f>
        <v xml:space="preserve"> </v>
      </c>
      <c r="D102" s="124" t="str">
        <f>IF(ISERROR(VLOOKUP(2,[1]作成!$H$1323:$K$1377,4,FALSE))," ",VLOOKUP(2,[1]作成!$H$1323:$K$1377,4,FALSE))</f>
        <v xml:space="preserve"> </v>
      </c>
      <c r="E102" s="127" t="str">
        <f>IF(ISERROR(VLOOKUP(3,[1]作成!$H$1323:$K$1377,3,FALSE))," ",VLOOKUP(3,[1]作成!$H$1323:$K$1377,3,FALSE))</f>
        <v xml:space="preserve"> </v>
      </c>
      <c r="F102" s="128"/>
      <c r="G102" s="23"/>
      <c r="H102" s="13"/>
      <c r="I102" s="12"/>
      <c r="J102" s="23"/>
      <c r="K102" s="13"/>
      <c r="L102" s="12"/>
      <c r="M102" s="23"/>
      <c r="N102" s="13"/>
      <c r="O102" s="12"/>
      <c r="P102" s="6" t="str">
        <f>IF([1]計算!U30=0," ",[1]計算!U30)</f>
        <v xml:space="preserve"> </v>
      </c>
      <c r="Q102" s="7" t="s">
        <v>20</v>
      </c>
    </row>
    <row r="103" spans="1:19" ht="17.25" hidden="1" customHeight="1" x14ac:dyDescent="0.4">
      <c r="A103" s="116"/>
      <c r="B103" s="119"/>
      <c r="C103" s="122"/>
      <c r="D103" s="125"/>
      <c r="E103" s="131" t="str">
        <f>IF(ISERROR(VLOOKUP(4,[1]作成!$H$1323:$K$1377,3,FALSE))," ",VLOOKUP(4,[1]作成!$H$1323:$K$1377,3,FALSE))</f>
        <v xml:space="preserve"> </v>
      </c>
      <c r="F103" s="132"/>
      <c r="G103" s="23"/>
      <c r="H103" s="13"/>
      <c r="I103" s="12"/>
      <c r="J103" s="23"/>
      <c r="K103" s="13"/>
      <c r="L103" s="12"/>
      <c r="M103" s="23"/>
      <c r="N103" s="13"/>
      <c r="O103" s="12"/>
      <c r="P103" s="6" t="str">
        <f>IF([1]計算!X30=0," ",[1]計算!X30)</f>
        <v xml:space="preserve"> </v>
      </c>
      <c r="Q103" s="11" t="s">
        <v>22</v>
      </c>
    </row>
    <row r="104" spans="1:19" ht="17.25" hidden="1" customHeight="1" x14ac:dyDescent="0.4">
      <c r="A104" s="116"/>
      <c r="B104" s="119"/>
      <c r="C104" s="122"/>
      <c r="D104" s="125"/>
      <c r="E104" s="131" t="str">
        <f>IF(ISERROR(VLOOKUP(5,[1]作成!$H$1323:$K$1377,3,FALSE))," ",VLOOKUP(5,[1]作成!$H$1323:$K$1377,3,FALSE))</f>
        <v xml:space="preserve"> </v>
      </c>
      <c r="F104" s="132"/>
      <c r="G104" s="23"/>
      <c r="H104" s="13"/>
      <c r="I104" s="12"/>
      <c r="J104" s="23"/>
      <c r="K104" s="13"/>
      <c r="L104" s="12"/>
      <c r="M104" s="23"/>
      <c r="N104" s="13"/>
      <c r="O104" s="12"/>
      <c r="P104" s="6" t="str">
        <f>IF([1]計算!Z30=0," ",[1]計算!Z30)</f>
        <v xml:space="preserve"> </v>
      </c>
      <c r="Q104" s="11" t="s">
        <v>22</v>
      </c>
    </row>
    <row r="105" spans="1:19" ht="17.25" hidden="1" customHeight="1" x14ac:dyDescent="0.4">
      <c r="A105" s="117"/>
      <c r="B105" s="120"/>
      <c r="C105" s="123"/>
      <c r="D105" s="126"/>
      <c r="E105" s="15" t="str">
        <f>IF(ISERROR(VLOOKUP(6,[1]作成!$H$1323:$K$1377,3,FALSE))," ",VLOOKUP(6,[1]作成!$H$1323:$K$1377,3,FALSE))</f>
        <v xml:space="preserve"> </v>
      </c>
      <c r="F105" s="16" t="str">
        <f>IF(ISERROR(VLOOKUP(7,[1]作成!$H$1323:$K$1377,3,FALSE))," ",VLOOKUP(7,[1]作成!$H$1323:$K$1377,3,FALSE))</f>
        <v xml:space="preserve"> </v>
      </c>
      <c r="G105" s="24"/>
      <c r="H105" s="19"/>
      <c r="I105" s="21"/>
      <c r="J105" s="24"/>
      <c r="K105" s="19"/>
      <c r="L105" s="21"/>
      <c r="M105" s="24"/>
      <c r="N105" s="19"/>
      <c r="O105" s="21"/>
      <c r="P105" s="165" t="str">
        <f>IF([1]人数!I36=0," ",[1]人数!I36)</f>
        <v xml:space="preserve"> </v>
      </c>
      <c r="Q105" s="165"/>
    </row>
    <row r="106" spans="1:19" ht="17.25" hidden="1" customHeight="1" x14ac:dyDescent="0.4">
      <c r="A106" s="115" t="str">
        <f>IF([1]人数!$F37=0," ",[1]人数!$F37)</f>
        <v xml:space="preserve"> </v>
      </c>
      <c r="B106" s="118" t="s">
        <v>19</v>
      </c>
      <c r="C106" s="121" t="str">
        <f>IF(ISERROR(VLOOKUP(1,[1]作成!$H$1378:$K$1432,3,FALSE))," ",VLOOKUP(1,[1]作成!$H$1378:$K$1432,3,FALSE))</f>
        <v xml:space="preserve"> </v>
      </c>
      <c r="D106" s="124" t="str">
        <f>IF(ISERROR(VLOOKUP(2,[1]作成!$H$1378:$K$1432,4,FALSE))," ",VLOOKUP(2,[1]作成!$H$1378:$K$1432,4,FALSE))</f>
        <v xml:space="preserve"> </v>
      </c>
      <c r="E106" s="127" t="str">
        <f>IF(ISERROR(VLOOKUP(3,[1]作成!$H$1378:$K$1432,3,FALSE))," ",VLOOKUP(3,[1]作成!$H$1378:$K$1432,3,FALSE))</f>
        <v xml:space="preserve"> </v>
      </c>
      <c r="F106" s="128"/>
      <c r="G106" s="25"/>
      <c r="H106" s="26"/>
      <c r="I106" s="22"/>
      <c r="J106" s="25"/>
      <c r="K106" s="26"/>
      <c r="L106" s="22"/>
      <c r="M106" s="25"/>
      <c r="N106" s="26"/>
      <c r="O106" s="22"/>
      <c r="P106" s="6" t="str">
        <f>IF([1]計算!U31=0," ",[1]計算!U31)</f>
        <v xml:space="preserve"> </v>
      </c>
      <c r="Q106" s="7" t="s">
        <v>20</v>
      </c>
    </row>
    <row r="107" spans="1:19" ht="17.25" hidden="1" customHeight="1" x14ac:dyDescent="0.4">
      <c r="A107" s="116"/>
      <c r="B107" s="119"/>
      <c r="C107" s="122"/>
      <c r="D107" s="125"/>
      <c r="E107" s="131" t="str">
        <f>IF(ISERROR(VLOOKUP(4,[1]作成!$H$1378:$K$1432,3,FALSE))," ",VLOOKUP(4,[1]作成!$H$1378:$K$1432,3,FALSE))</f>
        <v xml:space="preserve"> </v>
      </c>
      <c r="F107" s="132"/>
      <c r="G107" s="23"/>
      <c r="H107" s="13"/>
      <c r="I107" s="12"/>
      <c r="J107" s="23"/>
      <c r="K107" s="13"/>
      <c r="L107" s="12"/>
      <c r="M107" s="23"/>
      <c r="N107" s="13"/>
      <c r="O107" s="12"/>
      <c r="P107" s="6" t="str">
        <f>IF([1]計算!X31=0," ",[1]計算!X31)</f>
        <v xml:space="preserve"> </v>
      </c>
      <c r="Q107" s="11" t="s">
        <v>22</v>
      </c>
    </row>
    <row r="108" spans="1:19" ht="17.25" hidden="1" customHeight="1" x14ac:dyDescent="0.4">
      <c r="A108" s="116"/>
      <c r="B108" s="119"/>
      <c r="C108" s="122"/>
      <c r="D108" s="125"/>
      <c r="E108" s="131" t="str">
        <f>IF(ISERROR(VLOOKUP(5,[1]作成!$H$1378:$K$1432,3,FALSE))," ",VLOOKUP(5,[1]作成!$H$1378:$K$1432,3,FALSE))</f>
        <v xml:space="preserve"> </v>
      </c>
      <c r="F108" s="132"/>
      <c r="G108" s="23"/>
      <c r="H108" s="13"/>
      <c r="I108" s="12"/>
      <c r="J108" s="23"/>
      <c r="K108" s="13"/>
      <c r="L108" s="12"/>
      <c r="M108" s="23"/>
      <c r="N108" s="13"/>
      <c r="O108" s="12"/>
      <c r="P108" s="6" t="str">
        <f>IF([1]計算!Z31=0," ",[1]計算!Z31)</f>
        <v xml:space="preserve"> </v>
      </c>
      <c r="Q108" s="11" t="s">
        <v>22</v>
      </c>
    </row>
    <row r="109" spans="1:19" ht="17.25" hidden="1" customHeight="1" x14ac:dyDescent="0.4">
      <c r="A109" s="117"/>
      <c r="B109" s="120"/>
      <c r="C109" s="123"/>
      <c r="D109" s="126"/>
      <c r="E109" s="15" t="str">
        <f>IF(ISERROR(VLOOKUP(6,[1]作成!$H$1378:$K$1432,3,FALSE))," ",VLOOKUP(6,[1]作成!$H$1378:$K$1432,3,FALSE))</f>
        <v xml:space="preserve"> </v>
      </c>
      <c r="F109" s="16" t="str">
        <f>IF(ISERROR(VLOOKUP(7,[1]作成!$H$1378:$K$1432,3,FALSE))," ",VLOOKUP(7,[1]作成!$H$1378:$K$1432,3,FALSE))</f>
        <v xml:space="preserve"> </v>
      </c>
      <c r="G109" s="24"/>
      <c r="H109" s="19"/>
      <c r="I109" s="21"/>
      <c r="J109" s="24"/>
      <c r="K109" s="19"/>
      <c r="L109" s="21"/>
      <c r="M109" s="24"/>
      <c r="N109" s="19"/>
      <c r="O109" s="21"/>
      <c r="P109" s="165" t="str">
        <f>IF([1]人数!I37=0," ",[1]人数!I37)</f>
        <v xml:space="preserve"> </v>
      </c>
      <c r="Q109" s="165"/>
    </row>
    <row r="110" spans="1:19" ht="15.95" customHeight="1" x14ac:dyDescent="0.4">
      <c r="A110" s="37"/>
      <c r="B110" s="37" t="s">
        <v>132</v>
      </c>
      <c r="C110" s="6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 t="s">
        <v>2</v>
      </c>
      <c r="S110" s="29"/>
    </row>
    <row r="111" spans="1:19" ht="15.95" customHeight="1" x14ac:dyDescent="0.4">
      <c r="A111" s="37"/>
      <c r="B111" s="37" t="s">
        <v>133</v>
      </c>
      <c r="C111" s="67"/>
      <c r="D111" s="37"/>
      <c r="E111" s="37"/>
      <c r="F111" s="37"/>
      <c r="G111" s="37"/>
      <c r="H111" s="37"/>
      <c r="I111" s="37"/>
      <c r="J111" s="37"/>
      <c r="K111" s="37"/>
      <c r="L111" s="36" t="s">
        <v>134</v>
      </c>
      <c r="M111" s="36"/>
      <c r="N111" s="36"/>
      <c r="O111" s="37"/>
      <c r="P111" s="37"/>
      <c r="Q111" s="37"/>
      <c r="R111" s="37" t="s">
        <v>2</v>
      </c>
      <c r="S111" s="29"/>
    </row>
    <row r="112" spans="1:19" ht="15.95" customHeight="1" x14ac:dyDescent="0.4">
      <c r="A112" s="37"/>
      <c r="B112" s="37" t="s">
        <v>135</v>
      </c>
      <c r="C112" s="6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 t="s">
        <v>2</v>
      </c>
      <c r="S112" s="29"/>
    </row>
    <row r="113" spans="1:19" ht="15.95" customHeight="1" x14ac:dyDescent="0.4">
      <c r="A113" s="37"/>
      <c r="B113" s="37"/>
      <c r="C113" s="6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 t="s">
        <v>2</v>
      </c>
      <c r="S113" s="29"/>
    </row>
    <row r="114" spans="1:19" ht="15.95" customHeight="1" x14ac:dyDescent="0.4">
      <c r="A114" s="37"/>
      <c r="B114" s="37"/>
      <c r="C114" s="6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 t="s">
        <v>2</v>
      </c>
      <c r="S114" s="29"/>
    </row>
    <row r="115" spans="1:19" ht="15.95" hidden="1" customHeight="1" x14ac:dyDescent="0.4">
      <c r="A115" s="2"/>
      <c r="B115" s="2"/>
      <c r="C115" s="27"/>
      <c r="D115" s="2"/>
      <c r="E115" s="2"/>
      <c r="F115" s="2"/>
      <c r="P115" s="2"/>
      <c r="Q115" s="2"/>
    </row>
    <row r="116" spans="1:19" ht="15.95" hidden="1" customHeight="1" x14ac:dyDescent="0.4">
      <c r="A116" s="2"/>
      <c r="B116" s="2"/>
      <c r="C116" s="27"/>
      <c r="D116" s="2"/>
      <c r="E116" s="2"/>
      <c r="F116" s="2"/>
      <c r="P116" s="2"/>
      <c r="Q116" s="2"/>
    </row>
    <row r="117" spans="1:19" ht="15.95" hidden="1" customHeight="1" x14ac:dyDescent="0.4">
      <c r="A117" s="2"/>
      <c r="B117" s="2"/>
      <c r="C117" s="27"/>
      <c r="D117" s="2"/>
      <c r="E117" s="2"/>
      <c r="F117" s="2"/>
      <c r="P117" s="2"/>
      <c r="Q117" s="2"/>
    </row>
    <row r="118" spans="1:19" ht="15.95" hidden="1" customHeight="1" x14ac:dyDescent="0.4">
      <c r="A118" s="2"/>
      <c r="B118" s="2"/>
      <c r="C118" s="27"/>
      <c r="D118" s="2"/>
      <c r="E118" s="2"/>
      <c r="F118" s="2"/>
      <c r="P118" s="2"/>
      <c r="Q118" s="2"/>
    </row>
    <row r="119" spans="1:19" ht="15.95" hidden="1" customHeight="1" x14ac:dyDescent="0.4">
      <c r="A119" s="2"/>
      <c r="B119" s="2"/>
      <c r="C119" s="27"/>
      <c r="D119" s="2"/>
      <c r="E119" s="2"/>
      <c r="F119" s="2"/>
      <c r="P119" s="2"/>
      <c r="Q119" s="2"/>
    </row>
    <row r="120" spans="1:19" ht="15.95" hidden="1" customHeight="1" x14ac:dyDescent="0.4">
      <c r="A120" s="2"/>
      <c r="B120" s="2"/>
      <c r="C120" s="27"/>
      <c r="D120" s="2"/>
      <c r="E120" s="2"/>
      <c r="F120" s="2"/>
      <c r="P120" s="2"/>
      <c r="Q120" s="2"/>
    </row>
    <row r="121" spans="1:19" ht="15.95" hidden="1" customHeight="1" x14ac:dyDescent="0.4">
      <c r="A121" s="2"/>
      <c r="B121" s="2"/>
      <c r="C121" s="27"/>
      <c r="D121" s="2"/>
      <c r="E121" s="2"/>
      <c r="F121" s="2"/>
      <c r="P121" s="2"/>
      <c r="Q121" s="2"/>
    </row>
    <row r="122" spans="1:19" ht="15.95" hidden="1" customHeight="1" x14ac:dyDescent="0.4">
      <c r="A122" s="2"/>
      <c r="B122" s="2"/>
      <c r="C122" s="27"/>
      <c r="D122" s="2"/>
      <c r="E122" s="2"/>
      <c r="F122" s="2"/>
      <c r="P122" s="2"/>
      <c r="Q122" s="2"/>
    </row>
    <row r="123" spans="1:19" ht="15.95" hidden="1" customHeight="1" x14ac:dyDescent="0.4">
      <c r="A123" s="2"/>
      <c r="B123" s="2"/>
      <c r="C123" s="27"/>
      <c r="D123" s="2"/>
      <c r="E123" s="2"/>
      <c r="F123" s="2"/>
      <c r="P123" s="2"/>
      <c r="Q123" s="2"/>
    </row>
    <row r="124" spans="1:19" ht="15.95" hidden="1" customHeight="1" x14ac:dyDescent="0.4">
      <c r="A124" s="2"/>
      <c r="B124" s="2"/>
      <c r="C124" s="27"/>
      <c r="D124" s="2"/>
      <c r="E124" s="2"/>
      <c r="F124" s="2"/>
      <c r="P124" s="2"/>
      <c r="Q124" s="2"/>
    </row>
    <row r="125" spans="1:19" ht="15.95" hidden="1" customHeight="1" x14ac:dyDescent="0.4">
      <c r="A125" s="2"/>
      <c r="B125" s="2"/>
      <c r="C125" s="27"/>
      <c r="D125" s="2"/>
      <c r="E125" s="2"/>
      <c r="F125" s="2"/>
      <c r="P125" s="2"/>
      <c r="Q125" s="2"/>
    </row>
    <row r="126" spans="1:19" ht="15.95" hidden="1" customHeight="1" x14ac:dyDescent="0.4">
      <c r="A126" s="2"/>
      <c r="B126" s="2"/>
      <c r="C126" s="27"/>
      <c r="D126" s="2"/>
      <c r="E126" s="2"/>
      <c r="F126" s="2"/>
      <c r="P126" s="2"/>
      <c r="Q126" s="2"/>
    </row>
    <row r="127" spans="1:19" ht="15.95" hidden="1" customHeight="1" x14ac:dyDescent="0.4">
      <c r="A127" s="2"/>
      <c r="B127" s="2"/>
      <c r="C127" s="27"/>
      <c r="D127" s="2"/>
      <c r="E127" s="2"/>
      <c r="F127" s="2"/>
      <c r="P127" s="2"/>
      <c r="Q127" s="2"/>
    </row>
    <row r="128" spans="1:19" ht="15.95" hidden="1" customHeight="1" x14ac:dyDescent="0.4">
      <c r="A128" s="2"/>
      <c r="B128" s="2"/>
      <c r="C128" s="27"/>
      <c r="D128" s="2"/>
      <c r="E128" s="2"/>
      <c r="F128" s="2"/>
      <c r="P128" s="2"/>
      <c r="Q128" s="2"/>
    </row>
    <row r="129" spans="1:19" ht="15.95" hidden="1" customHeight="1" x14ac:dyDescent="0.4">
      <c r="A129" s="2"/>
      <c r="B129" s="2"/>
      <c r="C129" s="27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27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27"/>
      <c r="D131" s="2"/>
      <c r="E131" s="2"/>
      <c r="F131" s="2"/>
      <c r="P131" s="2"/>
      <c r="Q131" s="2"/>
    </row>
    <row r="132" spans="1:19" x14ac:dyDescent="0.4">
      <c r="A132" s="29"/>
      <c r="B132" s="29"/>
      <c r="C132" s="68"/>
      <c r="D132" s="29"/>
      <c r="E132" s="29"/>
      <c r="F132" s="29"/>
      <c r="G132" s="37"/>
      <c r="H132" s="37"/>
      <c r="I132" s="37"/>
      <c r="J132" s="37"/>
      <c r="K132" s="37"/>
      <c r="L132" s="37"/>
      <c r="M132" s="37"/>
      <c r="N132" s="37"/>
      <c r="O132" s="37"/>
      <c r="P132" s="29"/>
      <c r="Q132" s="29"/>
      <c r="R132" s="37"/>
      <c r="S132" s="29"/>
    </row>
    <row r="133" spans="1:19" x14ac:dyDescent="0.4">
      <c r="A133" s="29"/>
      <c r="B133" s="29"/>
      <c r="C133" s="68"/>
      <c r="D133" s="29"/>
      <c r="E133" s="29"/>
      <c r="F133" s="29"/>
      <c r="G133" s="37"/>
      <c r="H133" s="37"/>
      <c r="I133" s="37"/>
      <c r="J133" s="37"/>
      <c r="K133" s="37"/>
      <c r="L133" s="37"/>
      <c r="M133" s="37"/>
      <c r="N133" s="37"/>
      <c r="O133" s="37"/>
      <c r="P133" s="29"/>
      <c r="Q133" s="29"/>
      <c r="R133" s="37"/>
      <c r="S133" s="29"/>
    </row>
  </sheetData>
  <sheetProtection autoFilter="0"/>
  <autoFilter ref="R1:R131" xr:uid="{00000000-0009-0000-0000-000004000000}">
    <filterColumn colId="0">
      <customFilters>
        <customFilter operator="notEqual" val=" "/>
      </customFilters>
    </filterColumn>
  </autoFilter>
  <mergeCells count="225">
    <mergeCell ref="A2:A5"/>
    <mergeCell ref="B2:B5"/>
    <mergeCell ref="C2:F3"/>
    <mergeCell ref="G2:I3"/>
    <mergeCell ref="J2:L3"/>
    <mergeCell ref="M2:O3"/>
    <mergeCell ref="P2:Q2"/>
    <mergeCell ref="P3:Q3"/>
    <mergeCell ref="C4:C5"/>
    <mergeCell ref="D4:D5"/>
    <mergeCell ref="E4:F5"/>
    <mergeCell ref="G4:I5"/>
    <mergeCell ref="J4:L5"/>
    <mergeCell ref="M4:O5"/>
    <mergeCell ref="P4:Q4"/>
    <mergeCell ref="P5:Q5"/>
    <mergeCell ref="A6:A9"/>
    <mergeCell ref="B6:B9"/>
    <mergeCell ref="C6:C9"/>
    <mergeCell ref="D6:D9"/>
    <mergeCell ref="E6:F6"/>
    <mergeCell ref="S6:S17"/>
    <mergeCell ref="E7:F7"/>
    <mergeCell ref="E8:F8"/>
    <mergeCell ref="P9:Q9"/>
    <mergeCell ref="A10:A13"/>
    <mergeCell ref="P13:Q13"/>
    <mergeCell ref="A14:A17"/>
    <mergeCell ref="B14:B17"/>
    <mergeCell ref="C14:C17"/>
    <mergeCell ref="D14:D17"/>
    <mergeCell ref="E14:F14"/>
    <mergeCell ref="E15:F15"/>
    <mergeCell ref="E16:F16"/>
    <mergeCell ref="P17:Q17"/>
    <mergeCell ref="B10:B13"/>
    <mergeCell ref="C10:C13"/>
    <mergeCell ref="D10:D13"/>
    <mergeCell ref="E10:F10"/>
    <mergeCell ref="E11:F11"/>
    <mergeCell ref="E12:F12"/>
    <mergeCell ref="P21:Q21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B18:B21"/>
    <mergeCell ref="C18:C21"/>
    <mergeCell ref="D18:D21"/>
    <mergeCell ref="E18:F18"/>
    <mergeCell ref="E19:F19"/>
    <mergeCell ref="E20:F20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B26:B29"/>
    <mergeCell ref="C26:C29"/>
    <mergeCell ref="D26:D29"/>
    <mergeCell ref="E26:F26"/>
    <mergeCell ref="E27:F27"/>
    <mergeCell ref="E28:F28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34:B37"/>
    <mergeCell ref="C34:C37"/>
    <mergeCell ref="D34:D37"/>
    <mergeCell ref="E34:F34"/>
    <mergeCell ref="E35:F35"/>
    <mergeCell ref="E36:F36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42:B45"/>
    <mergeCell ref="C42:C45"/>
    <mergeCell ref="D42:D45"/>
    <mergeCell ref="E42:F42"/>
    <mergeCell ref="E43:F43"/>
    <mergeCell ref="E44:F44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50:B53"/>
    <mergeCell ref="C50:C53"/>
    <mergeCell ref="D50:D53"/>
    <mergeCell ref="E50:F50"/>
    <mergeCell ref="E51:F51"/>
    <mergeCell ref="E52:F52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8:B61"/>
    <mergeCell ref="C58:C61"/>
    <mergeCell ref="D58:D61"/>
    <mergeCell ref="E58:F58"/>
    <mergeCell ref="E59:F59"/>
    <mergeCell ref="E60:F60"/>
    <mergeCell ref="P69:Q69"/>
    <mergeCell ref="A70:A73"/>
    <mergeCell ref="B70:B73"/>
    <mergeCell ref="C70:C73"/>
    <mergeCell ref="D70:D73"/>
    <mergeCell ref="E70:F70"/>
    <mergeCell ref="E71:F71"/>
    <mergeCell ref="E72:F72"/>
    <mergeCell ref="P73:Q73"/>
    <mergeCell ref="A66:A69"/>
    <mergeCell ref="B66:B69"/>
    <mergeCell ref="C66:C69"/>
    <mergeCell ref="D66:D69"/>
    <mergeCell ref="E66:F66"/>
    <mergeCell ref="E67:F67"/>
    <mergeCell ref="E68:F68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B74:B77"/>
    <mergeCell ref="C74:C77"/>
    <mergeCell ref="D74:D77"/>
    <mergeCell ref="E74:F74"/>
    <mergeCell ref="E75:F75"/>
    <mergeCell ref="E76:F76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82:B85"/>
    <mergeCell ref="C82:C85"/>
    <mergeCell ref="D82:D85"/>
    <mergeCell ref="E82:F82"/>
    <mergeCell ref="E83:F83"/>
    <mergeCell ref="E84:F84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90:B93"/>
    <mergeCell ref="C90:C93"/>
    <mergeCell ref="D90:D93"/>
    <mergeCell ref="E90:F90"/>
    <mergeCell ref="E91:F91"/>
    <mergeCell ref="E92:F92"/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8:B101"/>
    <mergeCell ref="C98:C101"/>
    <mergeCell ref="D98:D101"/>
    <mergeCell ref="E98:F98"/>
    <mergeCell ref="E99:F99"/>
    <mergeCell ref="E100:F100"/>
  </mergeCells>
  <phoneticPr fontId="3"/>
  <pageMargins left="0.70866141732283472" right="0.31496062992125984" top="0.55118110236220474" bottom="0.35433070866141736" header="0.31496062992125984" footer="0.31496062992125984"/>
  <pageSetup paperSize="9" scale="46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家庭配布 (野々市)</vt:lpstr>
      <vt:lpstr>家庭配布 (菅原)</vt:lpstr>
      <vt:lpstr>家庭配布 (館野・御園)</vt:lpstr>
      <vt:lpstr>家庭配布 (富陽)</vt:lpstr>
      <vt:lpstr>家庭配布</vt:lpstr>
      <vt:lpstr>家庭配布!Print_Area</vt:lpstr>
      <vt:lpstr>'家庭配布 (館野・御園)'!Print_Area</vt:lpstr>
      <vt:lpstr>'家庭配布 (菅原)'!Print_Area</vt:lpstr>
      <vt:lpstr>'家庭配布 (富陽)'!Print_Area</vt:lpstr>
      <vt:lpstr>'家庭配布 (野々市)'!Print_Area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2021-04-01T07:05:31Z</cp:lastPrinted>
  <dcterms:created xsi:type="dcterms:W3CDTF">2021-03-29T01:00:31Z</dcterms:created>
  <dcterms:modified xsi:type="dcterms:W3CDTF">2021-04-15T00:29:28Z</dcterms:modified>
</cp:coreProperties>
</file>