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n1pfl1\☆上下水道課\★管理係\02 （下水道事業）\経営分析比較表\０１決算\【経営比較分析表】2019_172120_46_1718\"/>
    </mc:Choice>
  </mc:AlternateContent>
  <xr:revisionPtr revIDLastSave="0" documentId="13_ncr:1_{67614C11-8F56-43D6-BD1E-CE8C56330B10}" xr6:coauthVersionLast="44" xr6:coauthVersionMax="44" xr10:uidLastSave="{00000000-0000-0000-0000-000000000000}"/>
  <workbookProtection workbookAlgorithmName="SHA-512" workbookHashValue="MzAyWlx5ndpWvXqtlR0xbgxtPdYtXzLVk15b3x6uloFc//MVqrlsYjYDPJX9TKXLSKuknN+cby+5sV85ofF7+A==" workbookSaltValue="mn/Dc2ijVMHbkacZh3MRzg==" workbookSpinCount="100000" lockStructure="1"/>
  <bookViews>
    <workbookView xWindow="-109" yWindow="-109" windowWidth="26301" windowHeight="1430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G85" i="4"/>
  <c r="E85" i="4"/>
  <c r="AT10" i="4"/>
  <c r="AL10" i="4"/>
  <c r="P10" i="4"/>
  <c r="I10" i="4"/>
  <c r="AT8" i="4"/>
  <c r="AL8" i="4"/>
  <c r="P8"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<sst xmlns="http://schemas.openxmlformats.org/spreadsheetml/2006/main" count="236" uniqueCount="116">
  <si>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</si>
  <si>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</si>
  <si>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</si>
  <si>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</si>
  <si>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</si>
  <si>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</si>
  <si>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</si>
  <si>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</si>
  <si>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</si>
  <si>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</si>
  <si>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</si>
  <si>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</si>
  <si>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</si>
  <si>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</si>
  <si>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</si>
  <si>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</si>
  <si>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</si>
  <si>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</si>
  <si>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</si>
  <si>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</si>
  <si>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</si>
  <si>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</si>
  <si>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</si>
  <si>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</si>
  <si>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</si>
  <si>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</si>
  <si>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</si>
  <si>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</si>
  <si>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</si>
  <si>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</si>
  <si>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</si>
  <si>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</si>
  <si>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</si>
  <si>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</si>
  <si>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</si>
  <si>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</si>
  <si>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</si>
  <si>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</si>
  <si>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</si>
  <si>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</si>
  <si>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</si>
  <si>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</si>
  <si>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</si>
  <si>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</si>
  <si>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</si>
  <si>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</si>
  <si>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</si>
  <si>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</si>
  <si>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</si>
  <si>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</si>
  <si>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</si>
  <si>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</si>
  <si>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</si>
  <si>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</si>
  <si>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</si>
  <si>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</si>
  <si>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</si>
  <si>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</si>
  <si>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</si>
  <si>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</si>
  <si>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</si>
  <si>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</si>
  <si>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</si>
  <si>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</si>
  <si>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</si>
  <si>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</si>
  <si>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</si>
  <si>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</si>
  <si>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</si>
  <si>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</si>
  <si>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</si>
  <si>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</si>
  <si>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</si>
  <si>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</si>
  <si>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</si>
  <si>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</si>
  <si>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</si>
  <si>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</si>
  <si>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</si>
  <si>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</si>
  <si>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</si>
  <si>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</si>
  <si>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</si>
  <si>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</si>
  <si>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</si>
  <si>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</si>
  <si>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</si>
  <si>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</si>
  <si>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</si>
  <si>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</si>
  <si>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</si>
  <si>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</si>
  <si>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</si>
  <si>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</si>
  <si>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</si>
  <si>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</si>
  <si>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野々市市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</si>
  <si>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</si>
  <si>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</si>
  <si>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</si>
  <si>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</si>
  <si>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</si>
  <si>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</si>
  <si>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</si>
  <si>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</si>
  <si>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</si>
  <si>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</si>
  <si>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</si>
  <si>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</si>
  <si>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</si>
  <si>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</si>
  <si>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</si>
  <si>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</si>
  <si>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のうち償却対象資産の減価償却がどの程度すすんでいるかを示す減価償却率については、昭和62年度より事業を着手していることから、現有する固定資産は比較的新しく、低い数値となっている。また、法定耐用年数を超えた管渠についても存在しないことから、管渠老朽化率及び管渠改善率は計上していない。</t>
    <phoneticPr fontId="4"/>
  </si>
  <si>
    <t>　経常損益が赤字であることに加え類似団体平均値を下回る指標が多くみられる。ただし、企業債残高をはじめ改善傾向続く見込みのものも多い。施設を持たず、老朽化もないことから、経費の削減に努めるとともに、適切な料金への改定に向けて令和３年から取り組みを開始する。</t>
    <rPh sb="122" eb="124">
      <t>カイシ</t>
    </rPh>
    <phoneticPr fontId="4"/>
  </si>
  <si>
    <t>　令和元年度決算においても、経費を下水道使用料で賄うことができなかったことから、「経常損益」を示す経常収支比率及び「料金水準の適切性」を示す経費回収率において、１００％を下回る決算となっている。このことから、欠損金が発生し、「累積欠損」が年々増加している。
　本市の下水道の面整備は、事業認可区域においてほぼ完成し、今後使用料収入の大幅な増収は期待することができない。上記の経常収支比率や累積欠損金も踏まえ、適切な料金への改定に向けて令和３年から取り組んでいく。
　次に「支払能力」を示す流動比率については、１００％を下回っているが、分母である流動負債の大部分が次年度に返済を予定している企業債であり、企業債残高の比率をみると年々改善傾向である。
　「費用の効率性」を示す汚水処理原価は平均値を下回っているものの、更なる経費節減を図り効率のよい事業運営を図りたい。
　「施設の効率性」を示す施設利用率については、市単独での下水処理場を有していないため数値を計上していない。
　「使用料対象の捕捉」を示す水洗化率については、類似団体平均値を上回っており、引き続き下水道未接続世帯への接続勧奨に努めたい。</t>
    <rPh sb="1" eb="3">
      <t>レイワ</t>
    </rPh>
    <rPh sb="3" eb="4">
      <t>モト</t>
    </rPh>
    <rPh sb="158" eb="160">
      <t>コンゴ</t>
    </rPh>
    <rPh sb="200" eb="201">
      <t>フ</t>
    </rPh>
    <rPh sb="211" eb="213">
      <t>カイテイ</t>
    </rPh>
    <rPh sb="214" eb="215">
      <t>ム</t>
    </rPh>
    <rPh sb="223" eb="224">
      <t>ト</t>
    </rPh>
    <rPh sb="225" eb="22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</si>
</sst>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71-4CAF-A6FC-78E16EE867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0.01</c:v>
                </c:pt>
                <c:pt idx="2">
                  <c:v>0.11</c:v>
                </c:pt>
                <c:pt idx="3">
                  <c:v>0.09</c:v>
                </c:pt>
                <c:pt idx="4">
                  <c:v>0.12</c:v>
                </c:pt>
              </c:numCache>
            </c:numRef>
          </c:val>
          <c:smooth val="0"/>
          <c:extLst>
            <c:ext xmlns:c16="http://schemas.microsoft.com/office/drawing/2014/chart" uri="{C3380CC4-5D6E-409C-BE32-E72D297353CC}">
              <c16:uniqueId val="{00000001-9671-4CAF-A6FC-78E16EE867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97-4EA4-9F64-3F6E3EC0F0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c:v>
                </c:pt>
                <c:pt idx="1">
                  <c:v>61.03</c:v>
                </c:pt>
                <c:pt idx="2">
                  <c:v>59.55</c:v>
                </c:pt>
                <c:pt idx="3">
                  <c:v>59.19</c:v>
                </c:pt>
                <c:pt idx="4">
                  <c:v>61.4</c:v>
                </c:pt>
              </c:numCache>
            </c:numRef>
          </c:val>
          <c:smooth val="0"/>
          <c:extLst>
            <c:ext xmlns:c16="http://schemas.microsoft.com/office/drawing/2014/chart" uri="{C3380CC4-5D6E-409C-BE32-E72D297353CC}">
              <c16:uniqueId val="{00000001-4897-4EA4-9F64-3F6E3EC0F0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87.49</c:v>
                </c:pt>
                <c:pt idx="1">
                  <c:v>87.96</c:v>
                </c:pt>
                <c:pt idx="2">
                  <c:v>87.22</c:v>
                </c:pt>
                <c:pt idx="3">
                  <c:v>87.1</c:v>
                </c:pt>
                <c:pt idx="4">
                  <c:v>87.34</c:v>
                </c:pt>
              </c:numCache>
            </c:numRef>
          </c:val>
          <c:extLst>
            <c:ext xmlns:c16="http://schemas.microsoft.com/office/drawing/2014/chart" uri="{C3380CC4-5D6E-409C-BE32-E72D297353CC}">
              <c16:uniqueId val="{00000000-1743-4371-9CCF-80A7196BB4E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86.78</c:v>
                </c:pt>
                <c:pt idx="1">
                  <c:v>86.83</c:v>
                </c:pt>
                <c:pt idx="2">
                  <c:v>87.14</c:v>
                </c:pt>
                <c:pt idx="3">
                  <c:v>86.66</c:v>
                </c:pt>
                <c:pt idx="4">
                  <c:v>86.28</c:v>
                </c:pt>
              </c:numCache>
            </c:numRef>
          </c:val>
          <c:smooth val="0"/>
          <c:extLst>
            <c:ext xmlns:c16="http://schemas.microsoft.com/office/drawing/2014/chart" uri="{C3380CC4-5D6E-409C-BE32-E72D297353CC}">
              <c16:uniqueId val="{00000001-1743-4371-9CCF-80A7196BB4E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91.39</c:v>
                </c:pt>
                <c:pt idx="1">
                  <c:v>89.08</c:v>
                </c:pt>
                <c:pt idx="2">
                  <c:v>94.75</c:v>
                </c:pt>
                <c:pt idx="3">
                  <c:v>93.44</c:v>
                </c:pt>
                <c:pt idx="4">
                  <c:v>90.34</c:v>
                </c:pt>
              </c:numCache>
            </c:numRef>
          </c:val>
          <c:extLst>
            <c:ext xmlns:c16="http://schemas.microsoft.com/office/drawing/2014/chart" uri="{C3380CC4-5D6E-409C-BE32-E72D297353CC}">
              <c16:uniqueId val="{00000000-AFA0-4D22-A7E0-E94FA607810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c:v>
                </c:pt>
                <c:pt idx="1">
                  <c:v>105.73</c:v>
                </c:pt>
                <c:pt idx="2">
                  <c:v>108.38</c:v>
                </c:pt>
                <c:pt idx="3">
                  <c:v>108.43</c:v>
                </c:pt>
                <c:pt idx="4">
                  <c:v>107.15</c:v>
                </c:pt>
              </c:numCache>
            </c:numRef>
          </c:val>
          <c:smooth val="0"/>
          <c:extLst>
            <c:ext xmlns:c16="http://schemas.microsoft.com/office/drawing/2014/chart" uri="{C3380CC4-5D6E-409C-BE32-E72D297353CC}">
              <c16:uniqueId val="{00000001-AFA0-4D22-A7E0-E94FA607810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2.52</c:v>
                </c:pt>
                <c:pt idx="1">
                  <c:v>5.0199999999999996</c:v>
                </c:pt>
                <c:pt idx="2">
                  <c:v>7.54</c:v>
                </c:pt>
                <c:pt idx="3">
                  <c:v>10.01</c:v>
                </c:pt>
                <c:pt idx="4">
                  <c:v>12.39</c:v>
                </c:pt>
              </c:numCache>
            </c:numRef>
          </c:val>
          <c:extLst>
            <c:ext xmlns:c16="http://schemas.microsoft.com/office/drawing/2014/chart" uri="{C3380CC4-5D6E-409C-BE32-E72D297353CC}">
              <c16:uniqueId val="{00000000-FA2A-494D-A81C-13B861895EA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18.29</c:v>
                </c:pt>
                <c:pt idx="1">
                  <c:v>14.26</c:v>
                </c:pt>
                <c:pt idx="2">
                  <c:v>15.21</c:v>
                </c:pt>
                <c:pt idx="3">
                  <c:v>17.350000000000001</c:v>
                </c:pt>
                <c:pt idx="4">
                  <c:v>17.239999999999998</c:v>
                </c:pt>
              </c:numCache>
            </c:numRef>
          </c:val>
          <c:smooth val="0"/>
          <c:extLst>
            <c:ext xmlns:c16="http://schemas.microsoft.com/office/drawing/2014/chart" uri="{C3380CC4-5D6E-409C-BE32-E72D297353CC}">
              <c16:uniqueId val="{00000001-FA2A-494D-A81C-13B861895EA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5A-45D9-8D23-CA4E78840EA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0.11</c:v>
                </c:pt>
              </c:numCache>
            </c:numRef>
          </c:val>
          <c:smooth val="0"/>
          <c:extLst>
            <c:ext xmlns:c16="http://schemas.microsoft.com/office/drawing/2014/chart" uri="{C3380CC4-5D6E-409C-BE32-E72D297353CC}">
              <c16:uniqueId val="{00000001-645A-45D9-8D23-CA4E78840EA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17.940000000000001</c:v>
                </c:pt>
                <c:pt idx="1">
                  <c:v>36.369999999999997</c:v>
                </c:pt>
                <c:pt idx="2">
                  <c:v>44.35</c:v>
                </c:pt>
                <c:pt idx="3">
                  <c:v>55.97</c:v>
                </c:pt>
                <c:pt idx="4">
                  <c:v>71.87</c:v>
                </c:pt>
              </c:numCache>
            </c:numRef>
          </c:val>
          <c:extLst>
            <c:ext xmlns:c16="http://schemas.microsoft.com/office/drawing/2014/chart" uri="{C3380CC4-5D6E-409C-BE32-E72D297353CC}">
              <c16:uniqueId val="{00000000-4B17-4C1E-A60D-0BB9B72E2A3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18.920000000000002</c:v>
                </c:pt>
                <c:pt idx="1">
                  <c:v>14.68</c:v>
                </c:pt>
                <c:pt idx="2">
                  <c:v>12.78</c:v>
                </c:pt>
                <c:pt idx="3">
                  <c:v>12.89</c:v>
                </c:pt>
                <c:pt idx="4">
                  <c:v>15.68</c:v>
                </c:pt>
              </c:numCache>
            </c:numRef>
          </c:val>
          <c:smooth val="0"/>
          <c:extLst>
            <c:ext xmlns:c16="http://schemas.microsoft.com/office/drawing/2014/chart" uri="{C3380CC4-5D6E-409C-BE32-E72D297353CC}">
              <c16:uniqueId val="{00000001-4B17-4C1E-A60D-0BB9B72E2A3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34.44</c:v>
                </c:pt>
                <c:pt idx="1">
                  <c:v>38.65</c:v>
                </c:pt>
                <c:pt idx="2">
                  <c:v>53.37</c:v>
                </c:pt>
                <c:pt idx="3">
                  <c:v>58.43</c:v>
                </c:pt>
                <c:pt idx="4">
                  <c:v>43.43</c:v>
                </c:pt>
              </c:numCache>
            </c:numRef>
          </c:val>
          <c:extLst>
            <c:ext xmlns:c16="http://schemas.microsoft.com/office/drawing/2014/chart" uri="{C3380CC4-5D6E-409C-BE32-E72D297353CC}">
              <c16:uniqueId val="{00000000-00CB-4207-B9EA-489B9A008B8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57.35</c:v>
                </c:pt>
                <c:pt idx="1">
                  <c:v>50.78</c:v>
                </c:pt>
                <c:pt idx="2">
                  <c:v>57.48</c:v>
                </c:pt>
                <c:pt idx="3">
                  <c:v>54.32</c:v>
                </c:pt>
                <c:pt idx="4">
                  <c:v>46.82</c:v>
                </c:pt>
              </c:numCache>
            </c:numRef>
          </c:val>
          <c:smooth val="0"/>
          <c:extLst>
            <c:ext xmlns:c16="http://schemas.microsoft.com/office/drawing/2014/chart" uri="{C3380CC4-5D6E-409C-BE32-E72D297353CC}">
              <c16:uniqueId val="{00000001-00CB-4207-B9EA-489B9A008B8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1556.98</c:v>
                </c:pt>
                <c:pt idx="1">
                  <c:v>1491.55</c:v>
                </c:pt>
                <c:pt idx="2">
                  <c:v>1403.6</c:v>
                </c:pt>
                <c:pt idx="3">
                  <c:v>1366.08</c:v>
                </c:pt>
                <c:pt idx="4">
                  <c:v>1326.76</c:v>
                </c:pt>
              </c:numCache>
            </c:numRef>
          </c:val>
          <c:extLst>
            <c:ext xmlns:c16="http://schemas.microsoft.com/office/drawing/2014/chart" uri="{C3380CC4-5D6E-409C-BE32-E72D297353CC}">
              <c16:uniqueId val="{00000000-FD51-4ED5-94A6-F3A5501C32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1031.56</c:v>
                </c:pt>
                <c:pt idx="1">
                  <c:v>1053.93</c:v>
                </c:pt>
                <c:pt idx="2">
                  <c:v>1046.25</c:v>
                </c:pt>
                <c:pt idx="3">
                  <c:v>1000.94</c:v>
                </c:pt>
                <c:pt idx="4">
                  <c:v>1028.05</c:v>
                </c:pt>
              </c:numCache>
            </c:numRef>
          </c:val>
          <c:smooth val="0"/>
          <c:extLst>
            <c:ext xmlns:c16="http://schemas.microsoft.com/office/drawing/2014/chart" uri="{C3380CC4-5D6E-409C-BE32-E72D297353CC}">
              <c16:uniqueId val="{00000001-FD51-4ED5-94A6-F3A5501C32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74.58</c:v>
                </c:pt>
                <c:pt idx="1">
                  <c:v>77.02</c:v>
                </c:pt>
                <c:pt idx="2">
                  <c:v>83.99</c:v>
                </c:pt>
                <c:pt idx="3">
                  <c:v>84.54</c:v>
                </c:pt>
                <c:pt idx="4">
                  <c:v>83.56</c:v>
                </c:pt>
              </c:numCache>
            </c:numRef>
          </c:val>
          <c:extLst>
            <c:ext xmlns:c16="http://schemas.microsoft.com/office/drawing/2014/chart" uri="{C3380CC4-5D6E-409C-BE32-E72D297353CC}">
              <c16:uniqueId val="{00000000-D5AA-4E78-A473-3E8039A5D90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84.32</c:v>
                </c:pt>
                <c:pt idx="1">
                  <c:v>85.23</c:v>
                </c:pt>
                <c:pt idx="2">
                  <c:v>88.37</c:v>
                </c:pt>
                <c:pt idx="3">
                  <c:v>93.77</c:v>
                </c:pt>
                <c:pt idx="4">
                  <c:v>94.73</c:v>
                </c:pt>
              </c:numCache>
            </c:numRef>
          </c:val>
          <c:smooth val="0"/>
          <c:extLst>
            <c:ext xmlns:c16="http://schemas.microsoft.com/office/drawing/2014/chart" uri="{C3380CC4-5D6E-409C-BE32-E72D297353CC}">
              <c16:uniqueId val="{00000001-D5AA-4E78-A473-3E8039A5D90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168.72</c:v>
                </c:pt>
                <c:pt idx="1">
                  <c:v>163.52000000000001</c:v>
                </c:pt>
                <c:pt idx="2">
                  <c:v>150</c:v>
                </c:pt>
                <c:pt idx="3">
                  <c:v>150</c:v>
                </c:pt>
                <c:pt idx="4">
                  <c:v>150</c:v>
                </c:pt>
              </c:numCache>
            </c:numRef>
          </c:val>
          <c:extLst>
            <c:ext xmlns:c16="http://schemas.microsoft.com/office/drawing/2014/chart" uri="{C3380CC4-5D6E-409C-BE32-E72D297353CC}">
              <c16:uniqueId val="{00000000-5811-48D7-ABF9-D61394232E7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188.12</c:v>
                </c:pt>
                <c:pt idx="1">
                  <c:v>185.7</c:v>
                </c:pt>
                <c:pt idx="2">
                  <c:v>178.11</c:v>
                </c:pt>
                <c:pt idx="3">
                  <c:v>165.57</c:v>
                </c:pt>
                <c:pt idx="4">
                  <c:v>160.91</c:v>
                </c:pt>
              </c:numCache>
            </c:numRef>
          </c:val>
          <c:smooth val="0"/>
          <c:extLst>
            <c:ext xmlns:c16="http://schemas.microsoft.com/office/drawing/2014/chart" uri="{C3380CC4-5D6E-409C-BE32-E72D297353CC}">
              <c16:uniqueId val="{00000001-5811-48D7-ABF9-D61394232E7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H12" sqref="BH12"/>
    </sheetView>
  </sheetViews>
  <sheetFormatPr defaultColWidth="2.625" defaultRowHeight="12.9" x14ac:dyDescent="0.15"/>
  <cols>
    <col min="1" max="1" width="2.625" customWidth="1"/>
    <col min="2" max="62" width="3.75" customWidth="1"/>
    <col min="64" max="78" width="3.125" customWidth="1"/>
    <col min="79" max="79" width="4.5" bestFit="1" customWidth="1"/>
    <col min="81" max="82" width="4.5" bestFit="1" customWidth="1"/>
  </cols>
  <sheetData>
    <row r="1" spans="1:78" ht="17.350000000000001"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6999999999999993"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6999999999999993"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6999999999999993"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6999999999999993"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 customHeight="1" x14ac:dyDescent="0.15">
      <c r="A6" s="2"/>
      <c r="B6" s="44" t="str">
        <f>データ!H6</f>
        <v>石川県　野々市市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52912</v>
      </c>
      <c r="AM8" s="51"/>
      <c r="AN8" s="51"/>
      <c r="AO8" s="51"/>
      <c r="AP8" s="51"/>
      <c r="AQ8" s="51"/>
      <c r="AR8" s="51"/>
      <c r="AS8" s="51"/>
      <c r="AT8" s="46">
        <f>データ!T6</f>
        <v>13.56</v>
      </c>
      <c r="AU8" s="46"/>
      <c r="AV8" s="46"/>
      <c r="AW8" s="46"/>
      <c r="AX8" s="46"/>
      <c r="AY8" s="46"/>
      <c r="AZ8" s="46"/>
      <c r="BA8" s="46"/>
      <c r="BB8" s="46">
        <f>データ!U6</f>
        <v>3902.06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 customHeight="1" x14ac:dyDescent="0.15">
      <c r="A10" s="2"/>
      <c r="B10" s="46" t="str">
        <f>データ!N6</f>
        <v>-</v>
      </c>
      <c r="C10" s="46"/>
      <c r="D10" s="46"/>
      <c r="E10" s="46"/>
      <c r="F10" s="46"/>
      <c r="G10" s="46"/>
      <c r="H10" s="46"/>
      <c r="I10" s="46">
        <f>データ!O6</f>
        <v>48.41</v>
      </c>
      <c r="J10" s="46"/>
      <c r="K10" s="46"/>
      <c r="L10" s="46"/>
      <c r="M10" s="46"/>
      <c r="N10" s="46"/>
      <c r="O10" s="46"/>
      <c r="P10" s="46">
        <f>データ!P6</f>
        <v>97.22</v>
      </c>
      <c r="Q10" s="46"/>
      <c r="R10" s="46"/>
      <c r="S10" s="46"/>
      <c r="T10" s="46"/>
      <c r="U10" s="46"/>
      <c r="V10" s="46"/>
      <c r="W10" s="46">
        <f>データ!Q6</f>
        <v>103</v>
      </c>
      <c r="X10" s="46"/>
      <c r="Y10" s="46"/>
      <c r="Z10" s="46"/>
      <c r="AA10" s="46"/>
      <c r="AB10" s="46"/>
      <c r="AC10" s="46"/>
      <c r="AD10" s="51">
        <f>データ!R6</f>
        <v>2420</v>
      </c>
      <c r="AE10" s="51"/>
      <c r="AF10" s="51"/>
      <c r="AG10" s="51"/>
      <c r="AH10" s="51"/>
      <c r="AI10" s="51"/>
      <c r="AJ10" s="51"/>
      <c r="AK10" s="2"/>
      <c r="AL10" s="51">
        <f>データ!V6</f>
        <v>51530</v>
      </c>
      <c r="AM10" s="51"/>
      <c r="AN10" s="51"/>
      <c r="AO10" s="51"/>
      <c r="AP10" s="51"/>
      <c r="AQ10" s="51"/>
      <c r="AR10" s="51"/>
      <c r="AS10" s="51"/>
      <c r="AT10" s="46">
        <f>データ!W6</f>
        <v>10.47</v>
      </c>
      <c r="AU10" s="46"/>
      <c r="AV10" s="46"/>
      <c r="AW10" s="46"/>
      <c r="AX10" s="46"/>
      <c r="AY10" s="46"/>
      <c r="AZ10" s="46"/>
      <c r="BA10" s="46"/>
      <c r="BB10" s="46">
        <f>データ!X6</f>
        <v>4921.68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6999999999999993"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6999999999999993"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6999999999999993"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6"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6"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6"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6"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6"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6"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6"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6"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6"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6"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6"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6"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6"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6"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6"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6"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6"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6"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6"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6"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6"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6"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6"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6"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6"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6"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6"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6"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6"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6"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6"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6"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6"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6"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6"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6"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6"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6"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6"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6"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6"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6"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6"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6"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6"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6"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6"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6"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6"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6"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6"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6"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6"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6"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6"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6"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6"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6"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6"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6"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6"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6"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6"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6"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6"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6"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6"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6"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6"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AQwrq04YXiWW+CMjKzIoXMoNgSGaGTyHXH5MV+gjpRgpQFgM5x99A7IutKPYZKfOCgO91vFovofdPWxRTF0v9A==" saltValue="NcpdlbSaW3LeoTz57MiT+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2.9"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172120</v>
      </c>
      <c r="D6" s="33">
        <f t="shared" si="3"/>
        <v>46</v>
      </c>
      <c r="E6" s="33">
        <f t="shared" si="3"/>
        <v>17</v>
      </c>
      <c r="F6" s="33">
        <f t="shared" si="3"/>
        <v>1</v>
      </c>
      <c r="G6" s="33">
        <f t="shared" si="3"/>
        <v>0</v>
      </c>
      <c r="H6" s="33" t="str">
        <f t="shared" si="3"/>
        <v>石川県　野々市市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48.41</v>
      </c>
      <c r="P6" s="34">
        <f t="shared" si="3"/>
        <v>97.22</v>
      </c>
      <c r="Q6" s="34">
        <f t="shared" si="3"/>
        <v>103</v>
      </c>
      <c r="R6" s="34">
        <f t="shared" si="3"/>
        <v>2420</v>
      </c>
      <c r="S6" s="34">
        <f t="shared" si="3"/>
        <v>52912</v>
      </c>
      <c r="T6" s="34">
        <f t="shared" si="3"/>
        <v>13.56</v>
      </c>
      <c r="U6" s="34">
        <f t="shared" si="3"/>
        <v>3902.06</v>
      </c>
      <c r="V6" s="34">
        <f t="shared" si="3"/>
        <v>51530</v>
      </c>
      <c r="W6" s="34">
        <f t="shared" si="3"/>
        <v>10.47</v>
      </c>
      <c r="X6" s="34">
        <f t="shared" si="3"/>
        <v>4921.68</v>
      </c>
      <c r="Y6" s="35">
        <f>IF(Y7="",NA(),Y7)</f>
        <v>91.39</v>
      </c>
      <c r="Z6" s="35">
        <f t="shared" ref="Z6:AH6" si="4">IF(Z7="",NA(),Z7)</f>
        <v>89.08</v>
      </c>
      <c r="AA6" s="35">
        <f t="shared" si="4"/>
        <v>94.75</v>
      </c>
      <c r="AB6" s="35">
        <f t="shared" si="4"/>
        <v>93.44</v>
      </c>
      <c r="AC6" s="35">
        <f t="shared" si="4"/>
        <v>90.34</v>
      </c>
      <c r="AD6" s="35">
        <f t="shared" si="4"/>
        <v>107.4</v>
      </c>
      <c r="AE6" s="35">
        <f t="shared" si="4"/>
        <v>105.73</v>
      </c>
      <c r="AF6" s="35">
        <f t="shared" si="4"/>
        <v>108.38</v>
      </c>
      <c r="AG6" s="35">
        <f t="shared" si="4"/>
        <v>108.43</v>
      </c>
      <c r="AH6" s="35">
        <f t="shared" si="4"/>
        <v>107.15</v>
      </c>
      <c r="AI6" s="34" t="str">
        <f>IF(AI7="","",IF(AI7="-","【-】","【"&amp;SUBSTITUTE(TEXT(AI7,"#,##0.00"),"-","△")&amp;"】"))</f>
        <v>【108.07】</v>
      </c>
      <c r="AJ6" s="35">
        <f>IF(AJ7="",NA(),AJ7)</f>
        <v>17.940000000000001</v>
      </c>
      <c r="AK6" s="35">
        <f t="shared" ref="AK6:AS6" si="5">IF(AK7="",NA(),AK7)</f>
        <v>36.369999999999997</v>
      </c>
      <c r="AL6" s="35">
        <f t="shared" si="5"/>
        <v>44.35</v>
      </c>
      <c r="AM6" s="35">
        <f t="shared" si="5"/>
        <v>55.97</v>
      </c>
      <c r="AN6" s="35">
        <f t="shared" si="5"/>
        <v>71.87</v>
      </c>
      <c r="AO6" s="35">
        <f t="shared" si="5"/>
        <v>18.920000000000002</v>
      </c>
      <c r="AP6" s="35">
        <f t="shared" si="5"/>
        <v>14.68</v>
      </c>
      <c r="AQ6" s="35">
        <f t="shared" si="5"/>
        <v>12.78</v>
      </c>
      <c r="AR6" s="35">
        <f t="shared" si="5"/>
        <v>12.89</v>
      </c>
      <c r="AS6" s="35">
        <f t="shared" si="5"/>
        <v>15.68</v>
      </c>
      <c r="AT6" s="34" t="str">
        <f>IF(AT7="","",IF(AT7="-","【-】","【"&amp;SUBSTITUTE(TEXT(AT7,"#,##0.00"),"-","△")&amp;"】"))</f>
        <v>【3.09】</v>
      </c>
      <c r="AU6" s="35">
        <f>IF(AU7="",NA(),AU7)</f>
        <v>34.44</v>
      </c>
      <c r="AV6" s="35">
        <f t="shared" ref="AV6:BD6" si="6">IF(AV7="",NA(),AV7)</f>
        <v>38.65</v>
      </c>
      <c r="AW6" s="35">
        <f t="shared" si="6"/>
        <v>53.37</v>
      </c>
      <c r="AX6" s="35">
        <f t="shared" si="6"/>
        <v>58.43</v>
      </c>
      <c r="AY6" s="35">
        <f t="shared" si="6"/>
        <v>43.43</v>
      </c>
      <c r="AZ6" s="35">
        <f t="shared" si="6"/>
        <v>57.35</v>
      </c>
      <c r="BA6" s="35">
        <f t="shared" si="6"/>
        <v>50.78</v>
      </c>
      <c r="BB6" s="35">
        <f t="shared" si="6"/>
        <v>57.48</v>
      </c>
      <c r="BC6" s="35">
        <f t="shared" si="6"/>
        <v>54.32</v>
      </c>
      <c r="BD6" s="35">
        <f t="shared" si="6"/>
        <v>46.82</v>
      </c>
      <c r="BE6" s="34" t="str">
        <f>IF(BE7="","",IF(BE7="-","【-】","【"&amp;SUBSTITUTE(TEXT(BE7,"#,##0.00"),"-","△")&amp;"】"))</f>
        <v>【69.54】</v>
      </c>
      <c r="BF6" s="35">
        <f>IF(BF7="",NA(),BF7)</f>
        <v>1556.98</v>
      </c>
      <c r="BG6" s="35">
        <f t="shared" ref="BG6:BO6" si="7">IF(BG7="",NA(),BG7)</f>
        <v>1491.55</v>
      </c>
      <c r="BH6" s="35">
        <f t="shared" si="7"/>
        <v>1403.6</v>
      </c>
      <c r="BI6" s="35">
        <f t="shared" si="7"/>
        <v>1366.08</v>
      </c>
      <c r="BJ6" s="35">
        <f t="shared" si="7"/>
        <v>1326.76</v>
      </c>
      <c r="BK6" s="35">
        <f t="shared" si="7"/>
        <v>1031.56</v>
      </c>
      <c r="BL6" s="35">
        <f t="shared" si="7"/>
        <v>1053.93</v>
      </c>
      <c r="BM6" s="35">
        <f t="shared" si="7"/>
        <v>1046.25</v>
      </c>
      <c r="BN6" s="35">
        <f t="shared" si="7"/>
        <v>1000.94</v>
      </c>
      <c r="BO6" s="35">
        <f t="shared" si="7"/>
        <v>1028.05</v>
      </c>
      <c r="BP6" s="34" t="str">
        <f>IF(BP7="","",IF(BP7="-","【-】","【"&amp;SUBSTITUTE(TEXT(BP7,"#,##0.00"),"-","△")&amp;"】"))</f>
        <v>【682.51】</v>
      </c>
      <c r="BQ6" s="35">
        <f>IF(BQ7="",NA(),BQ7)</f>
        <v>74.58</v>
      </c>
      <c r="BR6" s="35">
        <f t="shared" ref="BR6:BZ6" si="8">IF(BR7="",NA(),BR7)</f>
        <v>77.02</v>
      </c>
      <c r="BS6" s="35">
        <f t="shared" si="8"/>
        <v>83.99</v>
      </c>
      <c r="BT6" s="35">
        <f t="shared" si="8"/>
        <v>84.54</v>
      </c>
      <c r="BU6" s="35">
        <f t="shared" si="8"/>
        <v>83.56</v>
      </c>
      <c r="BV6" s="35">
        <f t="shared" si="8"/>
        <v>84.32</v>
      </c>
      <c r="BW6" s="35">
        <f t="shared" si="8"/>
        <v>85.23</v>
      </c>
      <c r="BX6" s="35">
        <f t="shared" si="8"/>
        <v>88.37</v>
      </c>
      <c r="BY6" s="35">
        <f t="shared" si="8"/>
        <v>93.77</v>
      </c>
      <c r="BZ6" s="35">
        <f t="shared" si="8"/>
        <v>94.73</v>
      </c>
      <c r="CA6" s="34" t="str">
        <f>IF(CA7="","",IF(CA7="-","【-】","【"&amp;SUBSTITUTE(TEXT(CA7,"#,##0.00"),"-","△")&amp;"】"))</f>
        <v>【100.34】</v>
      </c>
      <c r="CB6" s="35">
        <f>IF(CB7="",NA(),CB7)</f>
        <v>168.72</v>
      </c>
      <c r="CC6" s="35">
        <f t="shared" ref="CC6:CK6" si="9">IF(CC7="",NA(),CC7)</f>
        <v>163.52000000000001</v>
      </c>
      <c r="CD6" s="35">
        <f t="shared" si="9"/>
        <v>150</v>
      </c>
      <c r="CE6" s="35">
        <f t="shared" si="9"/>
        <v>150</v>
      </c>
      <c r="CF6" s="35">
        <f t="shared" si="9"/>
        <v>150</v>
      </c>
      <c r="CG6" s="35">
        <f t="shared" si="9"/>
        <v>188.12</v>
      </c>
      <c r="CH6" s="35">
        <f t="shared" si="9"/>
        <v>185.7</v>
      </c>
      <c r="CI6" s="35">
        <f t="shared" si="9"/>
        <v>178.11</v>
      </c>
      <c r="CJ6" s="35">
        <f t="shared" si="9"/>
        <v>165.57</v>
      </c>
      <c r="CK6" s="35">
        <f t="shared" si="9"/>
        <v>160.91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60</v>
      </c>
      <c r="CS6" s="35">
        <f t="shared" si="10"/>
        <v>61.03</v>
      </c>
      <c r="CT6" s="35">
        <f t="shared" si="10"/>
        <v>59.55</v>
      </c>
      <c r="CU6" s="35">
        <f t="shared" si="10"/>
        <v>59.19</v>
      </c>
      <c r="CV6" s="35">
        <f t="shared" si="10"/>
        <v>61.4</v>
      </c>
      <c r="CW6" s="34" t="str">
        <f>IF(CW7="","",IF(CW7="-","【-】","【"&amp;SUBSTITUTE(TEXT(CW7,"#,##0.00"),"-","△")&amp;"】"))</f>
        <v>【59.64】</v>
      </c>
      <c r="CX6" s="35">
        <f>IF(CX7="",NA(),CX7)</f>
        <v>87.49</v>
      </c>
      <c r="CY6" s="35">
        <f t="shared" ref="CY6:DG6" si="11">IF(CY7="",NA(),CY7)</f>
        <v>87.96</v>
      </c>
      <c r="CZ6" s="35">
        <f t="shared" si="11"/>
        <v>87.22</v>
      </c>
      <c r="DA6" s="35">
        <f t="shared" si="11"/>
        <v>87.1</v>
      </c>
      <c r="DB6" s="35">
        <f t="shared" si="11"/>
        <v>87.34</v>
      </c>
      <c r="DC6" s="35">
        <f t="shared" si="11"/>
        <v>86.78</v>
      </c>
      <c r="DD6" s="35">
        <f t="shared" si="11"/>
        <v>86.83</v>
      </c>
      <c r="DE6" s="35">
        <f t="shared" si="11"/>
        <v>87.14</v>
      </c>
      <c r="DF6" s="35">
        <f t="shared" si="11"/>
        <v>86.66</v>
      </c>
      <c r="DG6" s="35">
        <f t="shared" si="11"/>
        <v>86.28</v>
      </c>
      <c r="DH6" s="34" t="str">
        <f>IF(DH7="","",IF(DH7="-","【-】","【"&amp;SUBSTITUTE(TEXT(DH7,"#,##0.00"),"-","△")&amp;"】"))</f>
        <v>【95.35】</v>
      </c>
      <c r="DI6" s="35">
        <f>IF(DI7="",NA(),DI7)</f>
        <v>2.52</v>
      </c>
      <c r="DJ6" s="35">
        <f t="shared" ref="DJ6:DR6" si="12">IF(DJ7="",NA(),DJ7)</f>
        <v>5.0199999999999996</v>
      </c>
      <c r="DK6" s="35">
        <f t="shared" si="12"/>
        <v>7.54</v>
      </c>
      <c r="DL6" s="35">
        <f t="shared" si="12"/>
        <v>10.01</v>
      </c>
      <c r="DM6" s="35">
        <f t="shared" si="12"/>
        <v>12.39</v>
      </c>
      <c r="DN6" s="35">
        <f t="shared" si="12"/>
        <v>18.29</v>
      </c>
      <c r="DO6" s="35">
        <f t="shared" si="12"/>
        <v>14.26</v>
      </c>
      <c r="DP6" s="35">
        <f t="shared" si="12"/>
        <v>15.21</v>
      </c>
      <c r="DQ6" s="35">
        <f t="shared" si="12"/>
        <v>17.350000000000001</v>
      </c>
      <c r="DR6" s="35">
        <f t="shared" si="12"/>
        <v>17.239999999999998</v>
      </c>
      <c r="DS6" s="34" t="str">
        <f>IF(DS7="","",IF(DS7="-","【-】","【"&amp;SUBSTITUTE(TEXT(DS7,"#,##0.00"),"-","△")&amp;"】"))</f>
        <v>【38.57】</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0.11</v>
      </c>
      <c r="ED6" s="34" t="str">
        <f>IF(ED7="","",IF(ED7="-","【-】","【"&amp;SUBSTITUTE(TEXT(ED7,"#,##0.00"),"-","△")&amp;"】"))</f>
        <v>【5.90】</v>
      </c>
      <c r="EE6" s="34">
        <f>IF(EE7="",NA(),EE7)</f>
        <v>0</v>
      </c>
      <c r="EF6" s="34">
        <f t="shared" ref="EF6:EN6" si="14">IF(EF7="",NA(),EF7)</f>
        <v>0</v>
      </c>
      <c r="EG6" s="34">
        <f t="shared" si="14"/>
        <v>0</v>
      </c>
      <c r="EH6" s="34">
        <f t="shared" si="14"/>
        <v>0</v>
      </c>
      <c r="EI6" s="34">
        <f t="shared" si="14"/>
        <v>0</v>
      </c>
      <c r="EJ6" s="35">
        <f t="shared" si="14"/>
        <v>0.38</v>
      </c>
      <c r="EK6" s="35">
        <f t="shared" si="14"/>
        <v>0.01</v>
      </c>
      <c r="EL6" s="35">
        <f t="shared" si="14"/>
        <v>0.11</v>
      </c>
      <c r="EM6" s="35">
        <f t="shared" si="14"/>
        <v>0.09</v>
      </c>
      <c r="EN6" s="35">
        <f t="shared" si="14"/>
        <v>0.12</v>
      </c>
      <c r="EO6" s="34" t="str">
        <f>IF(EO7="","",IF(EO7="-","【-】","【"&amp;SUBSTITUTE(TEXT(EO7,"#,##0.00"),"-","△")&amp;"】"))</f>
        <v>【0.22】</v>
      </c>
    </row>
    <row r="7" spans="1:148" s="36" customFormat="1" x14ac:dyDescent="0.15">
      <c r="A7" s="28"/>
      <c r="B7" s="37">
        <v>2019</v>
      </c>
      <c r="C7" s="37">
        <v>172120</v>
      </c>
      <c r="D7" s="37">
        <v>46</v>
      </c>
      <c r="E7" s="37">
        <v>17</v>
      </c>
      <c r="F7" s="37">
        <v>1</v>
      </c>
      <c r="G7" s="37">
        <v>0</v>
      </c>
      <c r="H7" s="37" t="s">
        <v>96</v>
      </c>
      <c r="I7" s="37" t="s">
        <v>97</v>
      </c>
      <c r="J7" s="37" t="s">
        <v>98</v>
      </c>
      <c r="K7" s="37" t="s">
        <v>99</v>
      </c>
      <c r="L7" s="37" t="s">
        <v>100</v>
      </c>
      <c r="M7" s="37" t="s">
        <v>101</v>
      </c>
      <c r="N7" s="38" t="s">
        <v>102</v>
      </c>
      <c r="O7" s="38">
        <v>48.41</v>
      </c>
      <c r="P7" s="38">
        <v>97.22</v>
      </c>
      <c r="Q7" s="38">
        <v>103</v>
      </c>
      <c r="R7" s="38">
        <v>2420</v>
      </c>
      <c r="S7" s="38">
        <v>52912</v>
      </c>
      <c r="T7" s="38">
        <v>13.56</v>
      </c>
      <c r="U7" s="38">
        <v>3902.06</v>
      </c>
      <c r="V7" s="38">
        <v>51530</v>
      </c>
      <c r="W7" s="38">
        <v>10.47</v>
      </c>
      <c r="X7" s="38">
        <v>4921.68</v>
      </c>
      <c r="Y7" s="38">
        <v>91.39</v>
      </c>
      <c r="Z7" s="38">
        <v>89.08</v>
      </c>
      <c r="AA7" s="38">
        <v>94.75</v>
      </c>
      <c r="AB7" s="38">
        <v>93.44</v>
      </c>
      <c r="AC7" s="38">
        <v>90.34</v>
      </c>
      <c r="AD7" s="38">
        <v>107.4</v>
      </c>
      <c r="AE7" s="38">
        <v>105.73</v>
      </c>
      <c r="AF7" s="38">
        <v>108.38</v>
      </c>
      <c r="AG7" s="38">
        <v>108.43</v>
      </c>
      <c r="AH7" s="38">
        <v>107.15</v>
      </c>
      <c r="AI7" s="38">
        <v>108.07</v>
      </c>
      <c r="AJ7" s="38">
        <v>17.940000000000001</v>
      </c>
      <c r="AK7" s="38">
        <v>36.369999999999997</v>
      </c>
      <c r="AL7" s="38">
        <v>44.35</v>
      </c>
      <c r="AM7" s="38">
        <v>55.97</v>
      </c>
      <c r="AN7" s="38">
        <v>71.87</v>
      </c>
      <c r="AO7" s="38">
        <v>18.920000000000002</v>
      </c>
      <c r="AP7" s="38">
        <v>14.68</v>
      </c>
      <c r="AQ7" s="38">
        <v>12.78</v>
      </c>
      <c r="AR7" s="38">
        <v>12.89</v>
      </c>
      <c r="AS7" s="38">
        <v>15.68</v>
      </c>
      <c r="AT7" s="38">
        <v>3.09</v>
      </c>
      <c r="AU7" s="38">
        <v>34.44</v>
      </c>
      <c r="AV7" s="38">
        <v>38.65</v>
      </c>
      <c r="AW7" s="38">
        <v>53.37</v>
      </c>
      <c r="AX7" s="38">
        <v>58.43</v>
      </c>
      <c r="AY7" s="38">
        <v>43.43</v>
      </c>
      <c r="AZ7" s="38">
        <v>57.35</v>
      </c>
      <c r="BA7" s="38">
        <v>50.78</v>
      </c>
      <c r="BB7" s="38">
        <v>57.48</v>
      </c>
      <c r="BC7" s="38">
        <v>54.32</v>
      </c>
      <c r="BD7" s="38">
        <v>46.82</v>
      </c>
      <c r="BE7" s="38">
        <v>69.540000000000006</v>
      </c>
      <c r="BF7" s="38">
        <v>1556.98</v>
      </c>
      <c r="BG7" s="38">
        <v>1491.55</v>
      </c>
      <c r="BH7" s="38">
        <v>1403.6</v>
      </c>
      <c r="BI7" s="38">
        <v>1366.08</v>
      </c>
      <c r="BJ7" s="38">
        <v>1326.76</v>
      </c>
      <c r="BK7" s="38">
        <v>1031.56</v>
      </c>
      <c r="BL7" s="38">
        <v>1053.93</v>
      </c>
      <c r="BM7" s="38">
        <v>1046.25</v>
      </c>
      <c r="BN7" s="38">
        <v>1000.94</v>
      </c>
      <c r="BO7" s="38">
        <v>1028.05</v>
      </c>
      <c r="BP7" s="38">
        <v>682.51</v>
      </c>
      <c r="BQ7" s="38">
        <v>74.58</v>
      </c>
      <c r="BR7" s="38">
        <v>77.02</v>
      </c>
      <c r="BS7" s="38">
        <v>83.99</v>
      </c>
      <c r="BT7" s="38">
        <v>84.54</v>
      </c>
      <c r="BU7" s="38">
        <v>83.56</v>
      </c>
      <c r="BV7" s="38">
        <v>84.32</v>
      </c>
      <c r="BW7" s="38">
        <v>85.23</v>
      </c>
      <c r="BX7" s="38">
        <v>88.37</v>
      </c>
      <c r="BY7" s="38">
        <v>93.77</v>
      </c>
      <c r="BZ7" s="38">
        <v>94.73</v>
      </c>
      <c r="CA7" s="38">
        <v>100.34</v>
      </c>
      <c r="CB7" s="38">
        <v>168.72</v>
      </c>
      <c r="CC7" s="38">
        <v>163.52000000000001</v>
      </c>
      <c r="CD7" s="38">
        <v>150</v>
      </c>
      <c r="CE7" s="38">
        <v>150</v>
      </c>
      <c r="CF7" s="38">
        <v>150</v>
      </c>
      <c r="CG7" s="38">
        <v>188.12</v>
      </c>
      <c r="CH7" s="38">
        <v>185.7</v>
      </c>
      <c r="CI7" s="38">
        <v>178.11</v>
      </c>
      <c r="CJ7" s="38">
        <v>165.57</v>
      </c>
      <c r="CK7" s="38">
        <v>160.91</v>
      </c>
      <c r="CL7" s="38">
        <v>136.15</v>
      </c>
      <c r="CM7" s="38" t="s">
        <v>102</v>
      </c>
      <c r="CN7" s="38" t="s">
        <v>102</v>
      </c>
      <c r="CO7" s="38" t="s">
        <v>102</v>
      </c>
      <c r="CP7" s="38" t="s">
        <v>102</v>
      </c>
      <c r="CQ7" s="38" t="s">
        <v>102</v>
      </c>
      <c r="CR7" s="38">
        <v>60</v>
      </c>
      <c r="CS7" s="38">
        <v>61.03</v>
      </c>
      <c r="CT7" s="38">
        <v>59.55</v>
      </c>
      <c r="CU7" s="38">
        <v>59.19</v>
      </c>
      <c r="CV7" s="38">
        <v>61.4</v>
      </c>
      <c r="CW7" s="38">
        <v>59.64</v>
      </c>
      <c r="CX7" s="38">
        <v>87.49</v>
      </c>
      <c r="CY7" s="38">
        <v>87.96</v>
      </c>
      <c r="CZ7" s="38">
        <v>87.22</v>
      </c>
      <c r="DA7" s="38">
        <v>87.1</v>
      </c>
      <c r="DB7" s="38">
        <v>87.34</v>
      </c>
      <c r="DC7" s="38">
        <v>86.78</v>
      </c>
      <c r="DD7" s="38">
        <v>86.83</v>
      </c>
      <c r="DE7" s="38">
        <v>87.14</v>
      </c>
      <c r="DF7" s="38">
        <v>86.66</v>
      </c>
      <c r="DG7" s="38">
        <v>86.28</v>
      </c>
      <c r="DH7" s="38">
        <v>95.35</v>
      </c>
      <c r="DI7" s="38">
        <v>2.52</v>
      </c>
      <c r="DJ7" s="38">
        <v>5.0199999999999996</v>
      </c>
      <c r="DK7" s="38">
        <v>7.54</v>
      </c>
      <c r="DL7" s="38">
        <v>10.01</v>
      </c>
      <c r="DM7" s="38">
        <v>12.39</v>
      </c>
      <c r="DN7" s="38">
        <v>18.29</v>
      </c>
      <c r="DO7" s="38">
        <v>14.26</v>
      </c>
      <c r="DP7" s="38">
        <v>15.21</v>
      </c>
      <c r="DQ7" s="38">
        <v>17.350000000000001</v>
      </c>
      <c r="DR7" s="38">
        <v>17.239999999999998</v>
      </c>
      <c r="DS7" s="38">
        <v>38.57</v>
      </c>
      <c r="DT7" s="38">
        <v>0</v>
      </c>
      <c r="DU7" s="38">
        <v>0</v>
      </c>
      <c r="DV7" s="38">
        <v>0</v>
      </c>
      <c r="DW7" s="38">
        <v>0</v>
      </c>
      <c r="DX7" s="38">
        <v>0</v>
      </c>
      <c r="DY7" s="38">
        <v>0.01</v>
      </c>
      <c r="DZ7" s="38">
        <v>0.01</v>
      </c>
      <c r="EA7" s="38">
        <v>0.01</v>
      </c>
      <c r="EB7" s="38">
        <v>0.01</v>
      </c>
      <c r="EC7" s="38">
        <v>0.11</v>
      </c>
      <c r="ED7" s="38">
        <v>5.9</v>
      </c>
      <c r="EE7" s="38">
        <v>0</v>
      </c>
      <c r="EF7" s="38">
        <v>0</v>
      </c>
      <c r="EG7" s="38">
        <v>0</v>
      </c>
      <c r="EH7" s="38">
        <v>0</v>
      </c>
      <c r="EI7" s="38">
        <v>0</v>
      </c>
      <c r="EJ7" s="38">
        <v>0.38</v>
      </c>
      <c r="EK7" s="38">
        <v>0.01</v>
      </c>
      <c r="EL7" s="38">
        <v>0.11</v>
      </c>
      <c r="EM7" s="38">
        <v>0.09</v>
      </c>
      <c r="EN7" s="38">
        <v>0.12</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2021-01-31T01:05:55Z</cp:lastPrinted>
  <dcterms:created xsi:type="dcterms:W3CDTF">2020-12-04T02:26:27Z</dcterms:created>
  <dcterms:modified xsi:type="dcterms:W3CDTF">2021-01-31T02:22:55Z</dcterms:modified>
  <cp:category/>
</cp:coreProperties>
</file>