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上下水道課\★管理係\51 決算統計\R4年度\経営比較分析表\"/>
    </mc:Choice>
  </mc:AlternateContent>
  <xr:revisionPtr revIDLastSave="0" documentId="13_ncr:1_{68ED34F5-5338-4885-92A5-B552274D7BE5}" xr6:coauthVersionLast="44" xr6:coauthVersionMax="44" xr10:uidLastSave="{00000000-0000-0000-0000-000000000000}"/>
  <workbookProtection workbookAlgorithmName="SHA-512" workbookHashValue="0Bgxz+Kt7dudnQDu/V+z0HwlLo03GctUKpWrMDVdTXgnQJWrMRtAE/vcAOIVOrFDRaBRXWAdS4EMSJciXCdivg==" workbookSaltValue="dkvCfVU3UptlHt1QLx3Hng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L10" i="4"/>
  <c r="W10" i="4"/>
  <c r="I10" i="4"/>
  <c r="BB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<sst xmlns="http://schemas.openxmlformats.org/spreadsheetml/2006/main" count="236" uniqueCount="116">
  <si>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</si>
  <si>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</si>
  <si>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</si>
  <si>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</si>
  <si>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</si>
  <si>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</si>
  <si>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</si>
  <si>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</si>
  <si>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</si>
  <si>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</si>
  <si>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</si>
  <si>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</si>
  <si>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</si>
  <si>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</si>
  <si>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</si>
  <si>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</si>
  <si>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</si>
  <si>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</si>
  <si>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</si>
  <si>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</si>
  <si>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</si>
  <si>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</si>
  <si>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</si>
  <si>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</si>
  <si>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</si>
  <si>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</si>
  <si>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</si>
  <si>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</si>
  <si>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</si>
  <si>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</si>
  <si>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</si>
  <si>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</si>
  <si>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</si>
  <si>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</si>
  <si>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</si>
  <si>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</si>
  <si>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</si>
  <si>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</si>
  <si>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</si>
  <si>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</si>
  <si>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</si>
  <si>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</si>
  <si>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</si>
  <si>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</si>
  <si>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</si>
  <si>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</si>
  <si>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</si>
  <si>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</si>
  <si>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</si>
  <si>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</si>
  <si>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</si>
  <si>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</si>
  <si>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</si>
  <si>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</si>
  <si>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</si>
  <si>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</si>
  <si>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</si>
  <si>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</si>
  <si>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</si>
  <si>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</si>
  <si>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</si>
  <si>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</si>
  <si>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</si>
  <si>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</si>
  <si>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</si>
  <si>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</si>
  <si>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</si>
  <si>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</si>
  <si>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</si>
  <si>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</si>
  <si>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</si>
  <si>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</si>
  <si>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</si>
  <si>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</si>
  <si>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</si>
  <si>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</si>
  <si>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</si>
  <si>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</si>
  <si>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</si>
  <si>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</si>
  <si>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</si>
  <si>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</si>
  <si>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</si>
  <si>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</si>
  <si>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</si>
  <si>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</si>
  <si>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</si>
  <si>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</si>
  <si>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</si>
  <si>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</si>
  <si>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</si>
  <si>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</si>
  <si>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</si>
  <si>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</si>
  <si>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</si>
  <si>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</si>
  <si>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野々市市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</si>
  <si>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</si>
  <si>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</si>
  <si>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</si>
  <si>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</si>
  <si>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</si>
  <si>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</si>
  <si>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</si>
  <si>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</si>
  <si>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</si>
  <si>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</si>
  <si>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</si>
  <si>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</si>
  <si>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</si>
  <si>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</si>
  <si>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</si>
  <si>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</si>
  <si>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令和４年９月に下水道使用料を改定したことにより、経常損益を示す「経常収支比率」及び料金水
準の適切性を示す「経費回収率」は、前年度から改善した。改定の影響が通年化する令和５年度
は更に改善する見込みである。
　施設の効率性を示す「施設利用率」については、市単独で下水処理場を有していないため数値を計上していない。</t>
    <phoneticPr fontId="4"/>
  </si>
  <si>
    <t>　償却対象資産の減価償却の状況を示す「有形固定資産減価償却率」については、事業着手が昭和62
年度であり、現有する償却資産が比較的新しいことから、低い水準となっている。また、法定耐用
年数を超えた管渠が存在していないことから、「管渠老朽化率」は計上されていない。</t>
    <phoneticPr fontId="4"/>
  </si>
  <si>
    <t>　下水道使用料の改定により経営は改善したものの、「経常収支比率」及び「経費回収率」は依然100%を下回る状況が続く見込みであることから、引き続き経営改善を図っていく必要がある。
　今後も、定期的に財政状況を検証し、使用料改定の必要性について検討を行っていくことにより、持続可能な公共下水道事業運営の確立に努めていく。</t>
    <rPh sb="1" eb="7">
      <t>ゲスイドウシヨウリョウ</t>
    </rPh>
    <rPh sb="8" eb="10">
      <t>カイテイ</t>
    </rPh>
    <rPh sb="13" eb="15">
      <t>ケイエイ</t>
    </rPh>
    <rPh sb="16" eb="18">
      <t>カイゼン</t>
    </rPh>
    <rPh sb="25" eb="31">
      <t>ケイジョウシュウシヒリツ</t>
    </rPh>
    <rPh sb="32" eb="33">
      <t>オヨ</t>
    </rPh>
    <rPh sb="35" eb="37">
      <t>ケイヒ</t>
    </rPh>
    <rPh sb="37" eb="40">
      <t>カイシュウリツ</t>
    </rPh>
    <rPh sb="42" eb="44">
      <t>イゼン</t>
    </rPh>
    <rPh sb="49" eb="51">
      <t>シタマワ</t>
    </rPh>
    <rPh sb="52" eb="54">
      <t>ジョウキョウ</t>
    </rPh>
    <rPh sb="55" eb="56">
      <t>ツヅ</t>
    </rPh>
    <rPh sb="57" eb="59">
      <t>ミコ</t>
    </rPh>
    <rPh sb="68" eb="69">
      <t>ヒ</t>
    </rPh>
    <rPh sb="70" eb="71">
      <t>ツヅ</t>
    </rPh>
    <rPh sb="72" eb="76">
      <t>ケイエイカイゼン</t>
    </rPh>
    <rPh sb="77" eb="78">
      <t>ハカ</t>
    </rPh>
    <rPh sb="82" eb="8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</si>
</sst>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717-8E83-13DF85723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0.12</c:v>
                </c:pt>
                <c:pt idx="2">
                  <c:v>0.15</c:v>
                </c:pt>
                <c:pt idx="3">
                  <c:v>0.06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0-4717-8E83-13DF85723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23B-8D2C-BC84CD81B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59.19</c:v>
                </c:pt>
                <c:pt idx="1">
                  <c:v>61.4</c:v>
                </c:pt>
                <c:pt idx="2">
                  <c:v>61.51</c:v>
                </c:pt>
                <c:pt idx="3">
                  <c:v>51.2</c:v>
                </c:pt>
                <c:pt idx="4">
                  <c:v>57.32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7-423B-8D2C-BC84CD81B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87.1</c:v>
                </c:pt>
                <c:pt idx="1">
                  <c:v>87.34</c:v>
                </c:pt>
                <c:pt idx="2">
                  <c:v>87.22</c:v>
                </c:pt>
                <c:pt idx="3">
                  <c:v>87.6</c:v>
                </c:pt>
                <c:pt idx="4">
                  <c:v>86.63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9-407D-8570-70916303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86.28</c:v>
                </c:pt>
                <c:pt idx="2">
                  <c:v>85.82</c:v>
                </c:pt>
                <c:pt idx="3">
                  <c:v>85.03</c:v>
                </c:pt>
                <c:pt idx="4">
                  <c:v>85.96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9-407D-8570-70916303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90.34</c:v>
                </c:pt>
                <c:pt idx="2">
                  <c:v>89.88</c:v>
                </c:pt>
                <c:pt idx="3">
                  <c:v>88.25</c:v>
                </c:pt>
                <c:pt idx="4">
                  <c:v>93.12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359-8FDB-89845709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107.15</c:v>
                </c:pt>
                <c:pt idx="2">
                  <c:v>109.91</c:v>
                </c:pt>
                <c:pt idx="3">
                  <c:v>108.61</c:v>
                </c:pt>
                <c:pt idx="4">
                  <c:v>109.58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2-4359-8FDB-89845709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10.01</c:v>
                </c:pt>
                <c:pt idx="1">
                  <c:v>12.39</c:v>
                </c:pt>
                <c:pt idx="2">
                  <c:v>14.77</c:v>
                </c:pt>
                <c:pt idx="3">
                  <c:v>17.14</c:v>
                </c:pt>
                <c:pt idx="4">
                  <c:v>19.52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6-4C51-B83A-83A35D64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17.350000000000001</c:v>
                </c:pt>
                <c:pt idx="1">
                  <c:v>17.239999999999998</c:v>
                </c:pt>
                <c:pt idx="2">
                  <c:v>15.29</c:v>
                </c:pt>
                <c:pt idx="3">
                  <c:v>17.809999999999999</c:v>
                </c:pt>
                <c:pt idx="4">
                  <c:v>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6-4C51-B83A-83A35D64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7-4586-9CBC-DEB50886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0.11</c:v>
                </c:pt>
                <c:pt idx="2">
                  <c:v>0.11</c:v>
                </c:pt>
                <c:pt idx="3">
                  <c:v>0.64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7-4586-9CBC-DEB50886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55.97</c:v>
                </c:pt>
                <c:pt idx="1">
                  <c:v>71.87</c:v>
                </c:pt>
                <c:pt idx="2">
                  <c:v>86.31</c:v>
                </c:pt>
                <c:pt idx="3">
                  <c:v>103.63</c:v>
                </c:pt>
                <c:pt idx="4">
                  <c:v>107.51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1-413A-907F-FEFD8CE1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12.89</c:v>
                </c:pt>
                <c:pt idx="1">
                  <c:v>15.68</c:v>
                </c:pt>
                <c:pt idx="2">
                  <c:v>9.42</c:v>
                </c:pt>
                <c:pt idx="3">
                  <c:v>11.49</c:v>
                </c:pt>
                <c:pt idx="4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1-413A-907F-FEFD8CE1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58.43</c:v>
                </c:pt>
                <c:pt idx="1">
                  <c:v>43.43</c:v>
                </c:pt>
                <c:pt idx="2">
                  <c:v>39.450000000000003</c:v>
                </c:pt>
                <c:pt idx="3">
                  <c:v>34.44</c:v>
                </c:pt>
                <c:pt idx="4">
                  <c:v>37.479999999999997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1-4A1D-B5D5-3843E043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54.32</c:v>
                </c:pt>
                <c:pt idx="1">
                  <c:v>46.82</c:v>
                </c:pt>
                <c:pt idx="2">
                  <c:v>47.61</c:v>
                </c:pt>
                <c:pt idx="3">
                  <c:v>52.69</c:v>
                </c:pt>
                <c:pt idx="4">
                  <c:v>59.45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1-4A1D-B5D5-3843E043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1366.08</c:v>
                </c:pt>
                <c:pt idx="1">
                  <c:v>1326.76</c:v>
                </c:pt>
                <c:pt idx="2">
                  <c:v>1253.6199999999999</c:v>
                </c:pt>
                <c:pt idx="3">
                  <c:v>1195.3</c:v>
                </c:pt>
                <c:pt idx="4">
                  <c:v>1078.92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67E-A49E-3762AEDFB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1000.94</c:v>
                </c:pt>
                <c:pt idx="1">
                  <c:v>1028.05</c:v>
                </c:pt>
                <c:pt idx="2">
                  <c:v>1092.22</c:v>
                </c:pt>
                <c:pt idx="3">
                  <c:v>998.38</c:v>
                </c:pt>
                <c:pt idx="4">
                  <c:v>925.32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9-467E-A49E-3762AEDFB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84.54</c:v>
                </c:pt>
                <c:pt idx="1">
                  <c:v>83.56</c:v>
                </c:pt>
                <c:pt idx="2">
                  <c:v>85.43</c:v>
                </c:pt>
                <c:pt idx="3">
                  <c:v>84.14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F-4CB9-845D-16CA66BC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93.77</c:v>
                </c:pt>
                <c:pt idx="1">
                  <c:v>94.73</c:v>
                </c:pt>
                <c:pt idx="2">
                  <c:v>97.53</c:v>
                </c:pt>
                <c:pt idx="3">
                  <c:v>95.92</c:v>
                </c:pt>
                <c:pt idx="4">
                  <c:v>96.98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F-4CB9-845D-16CA66BC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147.26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793-BF2D-2EEFF6CF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165.57</c:v>
                </c:pt>
                <c:pt idx="1">
                  <c:v>160.91</c:v>
                </c:pt>
                <c:pt idx="2">
                  <c:v>155.83000000000001</c:v>
                </c:pt>
                <c:pt idx="3">
                  <c:v>156.75</c:v>
                </c:pt>
                <c:pt idx="4">
                  <c:v>153.54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0-4793-BF2D-2EEFF6CF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石川県　野々市市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54130</v>
      </c>
      <c r="AM8" s="46"/>
      <c r="AN8" s="46"/>
      <c r="AO8" s="46"/>
      <c r="AP8" s="46"/>
      <c r="AQ8" s="46"/>
      <c r="AR8" s="46"/>
      <c r="AS8" s="46"/>
      <c r="AT8" s="45">
        <f>データ!T6</f>
        <v>13.56</v>
      </c>
      <c r="AU8" s="45"/>
      <c r="AV8" s="45"/>
      <c r="AW8" s="45"/>
      <c r="AX8" s="45"/>
      <c r="AY8" s="45"/>
      <c r="AZ8" s="45"/>
      <c r="BA8" s="45"/>
      <c r="BB8" s="45">
        <f>データ!U6</f>
        <v>3991.89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51.5</v>
      </c>
      <c r="J10" s="45"/>
      <c r="K10" s="45"/>
      <c r="L10" s="45"/>
      <c r="M10" s="45"/>
      <c r="N10" s="45"/>
      <c r="O10" s="45"/>
      <c r="P10" s="45">
        <f>データ!P6</f>
        <v>99.64</v>
      </c>
      <c r="Q10" s="45"/>
      <c r="R10" s="45"/>
      <c r="S10" s="45"/>
      <c r="T10" s="45"/>
      <c r="U10" s="45"/>
      <c r="V10" s="45"/>
      <c r="W10" s="45">
        <f>データ!Q6</f>
        <v>104.75</v>
      </c>
      <c r="X10" s="45"/>
      <c r="Y10" s="45"/>
      <c r="Z10" s="45"/>
      <c r="AA10" s="45"/>
      <c r="AB10" s="45"/>
      <c r="AC10" s="45"/>
      <c r="AD10" s="46">
        <f>データ!R6</f>
        <v>2827</v>
      </c>
      <c r="AE10" s="46"/>
      <c r="AF10" s="46"/>
      <c r="AG10" s="46"/>
      <c r="AH10" s="46"/>
      <c r="AI10" s="46"/>
      <c r="AJ10" s="46"/>
      <c r="AK10" s="2"/>
      <c r="AL10" s="46">
        <f>データ!V6</f>
        <v>53759</v>
      </c>
      <c r="AM10" s="46"/>
      <c r="AN10" s="46"/>
      <c r="AO10" s="46"/>
      <c r="AP10" s="46"/>
      <c r="AQ10" s="46"/>
      <c r="AR10" s="46"/>
      <c r="AS10" s="46"/>
      <c r="AT10" s="45">
        <f>データ!W6</f>
        <v>10.81</v>
      </c>
      <c r="AU10" s="45"/>
      <c r="AV10" s="45"/>
      <c r="AW10" s="45"/>
      <c r="AX10" s="45"/>
      <c r="AY10" s="45"/>
      <c r="AZ10" s="45"/>
      <c r="BA10" s="45"/>
      <c r="BB10" s="45">
        <f>データ!X6</f>
        <v>4973.08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PVPcfaq2q4CqthCdpDAIPIhNuWclHA0UQXV8iqRSO2qq2BUF1PQg37xToQSxwE/gGdD7mUmAgN8tl6eRzsAUqg==" saltValue="h+7qUYFD1RSiaZxVuGHe3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172120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野々市市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Bd2</v>
      </c>
      <c r="M6" s="19" t="str">
        <f t="shared" si="3"/>
        <v>非設置</v>
      </c>
      <c r="N6" s="20" t="str">
        <f t="shared" si="3"/>
        <v>-</v>
      </c>
      <c r="O6" s="20">
        <f t="shared" si="3"/>
        <v>51.5</v>
      </c>
      <c r="P6" s="20">
        <f t="shared" si="3"/>
        <v>99.64</v>
      </c>
      <c r="Q6" s="20">
        <f t="shared" si="3"/>
        <v>104.75</v>
      </c>
      <c r="R6" s="20">
        <f t="shared" si="3"/>
        <v>2827</v>
      </c>
      <c r="S6" s="20">
        <f t="shared" si="3"/>
        <v>54130</v>
      </c>
      <c r="T6" s="20">
        <f t="shared" si="3"/>
        <v>13.56</v>
      </c>
      <c r="U6" s="20">
        <f t="shared" si="3"/>
        <v>3991.89</v>
      </c>
      <c r="V6" s="20">
        <f t="shared" si="3"/>
        <v>53759</v>
      </c>
      <c r="W6" s="20">
        <f t="shared" si="3"/>
        <v>10.81</v>
      </c>
      <c r="X6" s="20">
        <f t="shared" si="3"/>
        <v>4973.08</v>
      </c>
      <c r="Y6" s="21">
        <f>IF(Y7="",NA(),Y7)</f>
        <v>93.44</v>
      </c>
      <c r="Z6" s="21">
        <f t="shared" ref="Z6:AH6" si="4">IF(Z7="",NA(),Z7)</f>
        <v>90.34</v>
      </c>
      <c r="AA6" s="21">
        <f t="shared" si="4"/>
        <v>89.88</v>
      </c>
      <c r="AB6" s="21">
        <f t="shared" si="4"/>
        <v>88.25</v>
      </c>
      <c r="AC6" s="21">
        <f t="shared" si="4"/>
        <v>93.12</v>
      </c>
      <c r="AD6" s="21">
        <f t="shared" si="4"/>
        <v>108.43</v>
      </c>
      <c r="AE6" s="21">
        <f t="shared" si="4"/>
        <v>107.15</v>
      </c>
      <c r="AF6" s="21">
        <f t="shared" si="4"/>
        <v>109.91</v>
      </c>
      <c r="AG6" s="21">
        <f t="shared" si="4"/>
        <v>108.61</v>
      </c>
      <c r="AH6" s="21">
        <f t="shared" si="4"/>
        <v>109.58</v>
      </c>
      <c r="AI6" s="20" t="str">
        <f>IF(AI7="","",IF(AI7="-","【-】","【"&amp;SUBSTITUTE(TEXT(AI7,"#,##0.00"),"-","△")&amp;"】"))</f>
        <v>【106.11】</v>
      </c>
      <c r="AJ6" s="21">
        <f>IF(AJ7="",NA(),AJ7)</f>
        <v>55.97</v>
      </c>
      <c r="AK6" s="21">
        <f t="shared" ref="AK6:AS6" si="5">IF(AK7="",NA(),AK7)</f>
        <v>71.87</v>
      </c>
      <c r="AL6" s="21">
        <f t="shared" si="5"/>
        <v>86.31</v>
      </c>
      <c r="AM6" s="21">
        <f t="shared" si="5"/>
        <v>103.63</v>
      </c>
      <c r="AN6" s="21">
        <f t="shared" si="5"/>
        <v>107.51</v>
      </c>
      <c r="AO6" s="21">
        <f t="shared" si="5"/>
        <v>12.89</v>
      </c>
      <c r="AP6" s="21">
        <f t="shared" si="5"/>
        <v>15.68</v>
      </c>
      <c r="AQ6" s="21">
        <f t="shared" si="5"/>
        <v>9.42</v>
      </c>
      <c r="AR6" s="21">
        <f t="shared" si="5"/>
        <v>11.49</v>
      </c>
      <c r="AS6" s="21">
        <f t="shared" si="5"/>
        <v>5.35</v>
      </c>
      <c r="AT6" s="20" t="str">
        <f>IF(AT7="","",IF(AT7="-","【-】","【"&amp;SUBSTITUTE(TEXT(AT7,"#,##0.00"),"-","△")&amp;"】"))</f>
        <v>【3.15】</v>
      </c>
      <c r="AU6" s="21">
        <f>IF(AU7="",NA(),AU7)</f>
        <v>58.43</v>
      </c>
      <c r="AV6" s="21">
        <f t="shared" ref="AV6:BD6" si="6">IF(AV7="",NA(),AV7)</f>
        <v>43.43</v>
      </c>
      <c r="AW6" s="21">
        <f t="shared" si="6"/>
        <v>39.450000000000003</v>
      </c>
      <c r="AX6" s="21">
        <f t="shared" si="6"/>
        <v>34.44</v>
      </c>
      <c r="AY6" s="21">
        <f t="shared" si="6"/>
        <v>37.479999999999997</v>
      </c>
      <c r="AZ6" s="21">
        <f t="shared" si="6"/>
        <v>54.32</v>
      </c>
      <c r="BA6" s="21">
        <f t="shared" si="6"/>
        <v>46.82</v>
      </c>
      <c r="BB6" s="21">
        <f t="shared" si="6"/>
        <v>47.61</v>
      </c>
      <c r="BC6" s="21">
        <f t="shared" si="6"/>
        <v>52.69</v>
      </c>
      <c r="BD6" s="21">
        <f t="shared" si="6"/>
        <v>59.45</v>
      </c>
      <c r="BE6" s="20" t="str">
        <f>IF(BE7="","",IF(BE7="-","【-】","【"&amp;SUBSTITUTE(TEXT(BE7,"#,##0.00"),"-","△")&amp;"】"))</f>
        <v>【73.44】</v>
      </c>
      <c r="BF6" s="21">
        <f>IF(BF7="",NA(),BF7)</f>
        <v>1366.08</v>
      </c>
      <c r="BG6" s="21">
        <f t="shared" ref="BG6:BO6" si="7">IF(BG7="",NA(),BG7)</f>
        <v>1326.76</v>
      </c>
      <c r="BH6" s="21">
        <f t="shared" si="7"/>
        <v>1253.6199999999999</v>
      </c>
      <c r="BI6" s="21">
        <f t="shared" si="7"/>
        <v>1195.3</v>
      </c>
      <c r="BJ6" s="21">
        <f t="shared" si="7"/>
        <v>1078.92</v>
      </c>
      <c r="BK6" s="21">
        <f t="shared" si="7"/>
        <v>1000.94</v>
      </c>
      <c r="BL6" s="21">
        <f t="shared" si="7"/>
        <v>1028.05</v>
      </c>
      <c r="BM6" s="21">
        <f t="shared" si="7"/>
        <v>1092.22</v>
      </c>
      <c r="BN6" s="21">
        <f t="shared" si="7"/>
        <v>998.38</v>
      </c>
      <c r="BO6" s="21">
        <f t="shared" si="7"/>
        <v>925.32</v>
      </c>
      <c r="BP6" s="20" t="str">
        <f>IF(BP7="","",IF(BP7="-","【-】","【"&amp;SUBSTITUTE(TEXT(BP7,"#,##0.00"),"-","△")&amp;"】"))</f>
        <v>【652.82】</v>
      </c>
      <c r="BQ6" s="21">
        <f>IF(BQ7="",NA(),BQ7)</f>
        <v>84.54</v>
      </c>
      <c r="BR6" s="21">
        <f t="shared" ref="BR6:BZ6" si="8">IF(BR7="",NA(),BR7)</f>
        <v>83.56</v>
      </c>
      <c r="BS6" s="21">
        <f t="shared" si="8"/>
        <v>85.43</v>
      </c>
      <c r="BT6" s="21">
        <f t="shared" si="8"/>
        <v>84.14</v>
      </c>
      <c r="BU6" s="21">
        <f t="shared" si="8"/>
        <v>90.77</v>
      </c>
      <c r="BV6" s="21">
        <f t="shared" si="8"/>
        <v>93.77</v>
      </c>
      <c r="BW6" s="21">
        <f t="shared" si="8"/>
        <v>94.73</v>
      </c>
      <c r="BX6" s="21">
        <f t="shared" si="8"/>
        <v>97.53</v>
      </c>
      <c r="BY6" s="21">
        <f t="shared" si="8"/>
        <v>95.92</v>
      </c>
      <c r="BZ6" s="21">
        <f t="shared" si="8"/>
        <v>96.98</v>
      </c>
      <c r="CA6" s="20" t="str">
        <f>IF(CA7="","",IF(CA7="-","【-】","【"&amp;SUBSTITUTE(TEXT(CA7,"#,##0.00"),"-","△")&amp;"】"))</f>
        <v>【97.61】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147.26</v>
      </c>
      <c r="CE6" s="21">
        <f t="shared" si="9"/>
        <v>150</v>
      </c>
      <c r="CF6" s="21">
        <f t="shared" si="9"/>
        <v>150</v>
      </c>
      <c r="CG6" s="21">
        <f t="shared" si="9"/>
        <v>165.57</v>
      </c>
      <c r="CH6" s="21">
        <f t="shared" si="9"/>
        <v>160.91</v>
      </c>
      <c r="CI6" s="21">
        <f t="shared" si="9"/>
        <v>155.83000000000001</v>
      </c>
      <c r="CJ6" s="21">
        <f t="shared" si="9"/>
        <v>156.75</v>
      </c>
      <c r="CK6" s="21">
        <f t="shared" si="9"/>
        <v>153.54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59.19</v>
      </c>
      <c r="CS6" s="21">
        <f t="shared" si="10"/>
        <v>61.4</v>
      </c>
      <c r="CT6" s="21">
        <f t="shared" si="10"/>
        <v>61.51</v>
      </c>
      <c r="CU6" s="21">
        <f t="shared" si="10"/>
        <v>51.2</v>
      </c>
      <c r="CV6" s="21">
        <f t="shared" si="10"/>
        <v>57.32</v>
      </c>
      <c r="CW6" s="20" t="str">
        <f>IF(CW7="","",IF(CW7="-","【-】","【"&amp;SUBSTITUTE(TEXT(CW7,"#,##0.00"),"-","△")&amp;"】"))</f>
        <v>【59.10】</v>
      </c>
      <c r="CX6" s="21">
        <f>IF(CX7="",NA(),CX7)</f>
        <v>87.1</v>
      </c>
      <c r="CY6" s="21">
        <f t="shared" ref="CY6:DG6" si="11">IF(CY7="",NA(),CY7)</f>
        <v>87.34</v>
      </c>
      <c r="CZ6" s="21">
        <f t="shared" si="11"/>
        <v>87.22</v>
      </c>
      <c r="DA6" s="21">
        <f t="shared" si="11"/>
        <v>87.6</v>
      </c>
      <c r="DB6" s="21">
        <f t="shared" si="11"/>
        <v>86.63</v>
      </c>
      <c r="DC6" s="21">
        <f t="shared" si="11"/>
        <v>86.66</v>
      </c>
      <c r="DD6" s="21">
        <f t="shared" si="11"/>
        <v>86.28</v>
      </c>
      <c r="DE6" s="21">
        <f t="shared" si="11"/>
        <v>85.82</v>
      </c>
      <c r="DF6" s="21">
        <f t="shared" si="11"/>
        <v>85.03</v>
      </c>
      <c r="DG6" s="21">
        <f t="shared" si="11"/>
        <v>85.96</v>
      </c>
      <c r="DH6" s="20" t="str">
        <f>IF(DH7="","",IF(DH7="-","【-】","【"&amp;SUBSTITUTE(TEXT(DH7,"#,##0.00"),"-","△")&amp;"】"))</f>
        <v>【95.82】</v>
      </c>
      <c r="DI6" s="21">
        <f>IF(DI7="",NA(),DI7)</f>
        <v>10.01</v>
      </c>
      <c r="DJ6" s="21">
        <f t="shared" ref="DJ6:DR6" si="12">IF(DJ7="",NA(),DJ7)</f>
        <v>12.39</v>
      </c>
      <c r="DK6" s="21">
        <f t="shared" si="12"/>
        <v>14.77</v>
      </c>
      <c r="DL6" s="21">
        <f t="shared" si="12"/>
        <v>17.14</v>
      </c>
      <c r="DM6" s="21">
        <f t="shared" si="12"/>
        <v>19.52</v>
      </c>
      <c r="DN6" s="21">
        <f t="shared" si="12"/>
        <v>17.350000000000001</v>
      </c>
      <c r="DO6" s="21">
        <f t="shared" si="12"/>
        <v>17.239999999999998</v>
      </c>
      <c r="DP6" s="21">
        <f t="shared" si="12"/>
        <v>15.29</v>
      </c>
      <c r="DQ6" s="21">
        <f t="shared" si="12"/>
        <v>17.809999999999999</v>
      </c>
      <c r="DR6" s="21">
        <f t="shared" si="12"/>
        <v>19.96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0.11</v>
      </c>
      <c r="EA6" s="21">
        <f t="shared" si="13"/>
        <v>0.11</v>
      </c>
      <c r="EB6" s="21">
        <f t="shared" si="13"/>
        <v>0.64</v>
      </c>
      <c r="EC6" s="21">
        <f t="shared" si="13"/>
        <v>0.83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0.12</v>
      </c>
      <c r="EL6" s="21">
        <f t="shared" si="14"/>
        <v>0.15</v>
      </c>
      <c r="EM6" s="21">
        <f t="shared" si="14"/>
        <v>0.06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172120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51.5</v>
      </c>
      <c r="P7" s="24">
        <v>99.64</v>
      </c>
      <c r="Q7" s="24">
        <v>104.75</v>
      </c>
      <c r="R7" s="24">
        <v>2827</v>
      </c>
      <c r="S7" s="24">
        <v>54130</v>
      </c>
      <c r="T7" s="24">
        <v>13.56</v>
      </c>
      <c r="U7" s="24">
        <v>3991.89</v>
      </c>
      <c r="V7" s="24">
        <v>53759</v>
      </c>
      <c r="W7" s="24">
        <v>10.81</v>
      </c>
      <c r="X7" s="24">
        <v>4973.08</v>
      </c>
      <c r="Y7" s="24">
        <v>93.44</v>
      </c>
      <c r="Z7" s="24">
        <v>90.34</v>
      </c>
      <c r="AA7" s="24">
        <v>89.88</v>
      </c>
      <c r="AB7" s="24">
        <v>88.25</v>
      </c>
      <c r="AC7" s="24">
        <v>93.12</v>
      </c>
      <c r="AD7" s="24">
        <v>108.43</v>
      </c>
      <c r="AE7" s="24">
        <v>107.15</v>
      </c>
      <c r="AF7" s="24">
        <v>109.91</v>
      </c>
      <c r="AG7" s="24">
        <v>108.61</v>
      </c>
      <c r="AH7" s="24">
        <v>109.58</v>
      </c>
      <c r="AI7" s="24">
        <v>106.11</v>
      </c>
      <c r="AJ7" s="24">
        <v>55.97</v>
      </c>
      <c r="AK7" s="24">
        <v>71.87</v>
      </c>
      <c r="AL7" s="24">
        <v>86.31</v>
      </c>
      <c r="AM7" s="24">
        <v>103.63</v>
      </c>
      <c r="AN7" s="24">
        <v>107.51</v>
      </c>
      <c r="AO7" s="24">
        <v>12.89</v>
      </c>
      <c r="AP7" s="24">
        <v>15.68</v>
      </c>
      <c r="AQ7" s="24">
        <v>9.42</v>
      </c>
      <c r="AR7" s="24">
        <v>11.49</v>
      </c>
      <c r="AS7" s="24">
        <v>5.35</v>
      </c>
      <c r="AT7" s="24">
        <v>3.15</v>
      </c>
      <c r="AU7" s="24">
        <v>58.43</v>
      </c>
      <c r="AV7" s="24">
        <v>43.43</v>
      </c>
      <c r="AW7" s="24">
        <v>39.450000000000003</v>
      </c>
      <c r="AX7" s="24">
        <v>34.44</v>
      </c>
      <c r="AY7" s="24">
        <v>37.479999999999997</v>
      </c>
      <c r="AZ7" s="24">
        <v>54.32</v>
      </c>
      <c r="BA7" s="24">
        <v>46.82</v>
      </c>
      <c r="BB7" s="24">
        <v>47.61</v>
      </c>
      <c r="BC7" s="24">
        <v>52.69</v>
      </c>
      <c r="BD7" s="24">
        <v>59.45</v>
      </c>
      <c r="BE7" s="24">
        <v>73.44</v>
      </c>
      <c r="BF7" s="24">
        <v>1366.08</v>
      </c>
      <c r="BG7" s="24">
        <v>1326.76</v>
      </c>
      <c r="BH7" s="24">
        <v>1253.6199999999999</v>
      </c>
      <c r="BI7" s="24">
        <v>1195.3</v>
      </c>
      <c r="BJ7" s="24">
        <v>1078.92</v>
      </c>
      <c r="BK7" s="24">
        <v>1000.94</v>
      </c>
      <c r="BL7" s="24">
        <v>1028.05</v>
      </c>
      <c r="BM7" s="24">
        <v>1092.22</v>
      </c>
      <c r="BN7" s="24">
        <v>998.38</v>
      </c>
      <c r="BO7" s="24">
        <v>925.32</v>
      </c>
      <c r="BP7" s="24">
        <v>652.82000000000005</v>
      </c>
      <c r="BQ7" s="24">
        <v>84.54</v>
      </c>
      <c r="BR7" s="24">
        <v>83.56</v>
      </c>
      <c r="BS7" s="24">
        <v>85.43</v>
      </c>
      <c r="BT7" s="24">
        <v>84.14</v>
      </c>
      <c r="BU7" s="24">
        <v>90.77</v>
      </c>
      <c r="BV7" s="24">
        <v>93.77</v>
      </c>
      <c r="BW7" s="24">
        <v>94.73</v>
      </c>
      <c r="BX7" s="24">
        <v>97.53</v>
      </c>
      <c r="BY7" s="24">
        <v>95.92</v>
      </c>
      <c r="BZ7" s="24">
        <v>96.98</v>
      </c>
      <c r="CA7" s="24">
        <v>97.61</v>
      </c>
      <c r="CB7" s="24">
        <v>150</v>
      </c>
      <c r="CC7" s="24">
        <v>150</v>
      </c>
      <c r="CD7" s="24">
        <v>147.26</v>
      </c>
      <c r="CE7" s="24">
        <v>150</v>
      </c>
      <c r="CF7" s="24">
        <v>150</v>
      </c>
      <c r="CG7" s="24">
        <v>165.57</v>
      </c>
      <c r="CH7" s="24">
        <v>160.91</v>
      </c>
      <c r="CI7" s="24">
        <v>155.83000000000001</v>
      </c>
      <c r="CJ7" s="24">
        <v>156.75</v>
      </c>
      <c r="CK7" s="24">
        <v>153.54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59.19</v>
      </c>
      <c r="CS7" s="24">
        <v>61.4</v>
      </c>
      <c r="CT7" s="24">
        <v>61.51</v>
      </c>
      <c r="CU7" s="24">
        <v>51.2</v>
      </c>
      <c r="CV7" s="24">
        <v>57.32</v>
      </c>
      <c r="CW7" s="24">
        <v>59.1</v>
      </c>
      <c r="CX7" s="24">
        <v>87.1</v>
      </c>
      <c r="CY7" s="24">
        <v>87.34</v>
      </c>
      <c r="CZ7" s="24">
        <v>87.22</v>
      </c>
      <c r="DA7" s="24">
        <v>87.6</v>
      </c>
      <c r="DB7" s="24">
        <v>86.63</v>
      </c>
      <c r="DC7" s="24">
        <v>86.66</v>
      </c>
      <c r="DD7" s="24">
        <v>86.28</v>
      </c>
      <c r="DE7" s="24">
        <v>85.82</v>
      </c>
      <c r="DF7" s="24">
        <v>85.03</v>
      </c>
      <c r="DG7" s="24">
        <v>85.96</v>
      </c>
      <c r="DH7" s="24">
        <v>95.82</v>
      </c>
      <c r="DI7" s="24">
        <v>10.01</v>
      </c>
      <c r="DJ7" s="24">
        <v>12.39</v>
      </c>
      <c r="DK7" s="24">
        <v>14.77</v>
      </c>
      <c r="DL7" s="24">
        <v>17.14</v>
      </c>
      <c r="DM7" s="24">
        <v>19.52</v>
      </c>
      <c r="DN7" s="24">
        <v>17.350000000000001</v>
      </c>
      <c r="DO7" s="24">
        <v>17.239999999999998</v>
      </c>
      <c r="DP7" s="24">
        <v>15.29</v>
      </c>
      <c r="DQ7" s="24">
        <v>17.809999999999999</v>
      </c>
      <c r="DR7" s="24">
        <v>19.96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0.11</v>
      </c>
      <c r="EA7" s="24">
        <v>0.11</v>
      </c>
      <c r="EB7" s="24">
        <v>0.64</v>
      </c>
      <c r="EC7" s="24">
        <v>0.83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0.12</v>
      </c>
      <c r="EL7" s="24">
        <v>0.15</v>
      </c>
      <c r="EM7" s="24">
        <v>0.06</v>
      </c>
      <c r="EN7" s="24">
        <v>0.09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2023-12-12T00:46:18Z</dcterms:created>
  <dcterms:modified xsi:type="dcterms:W3CDTF">2024-03-29T00:16:31Z</dcterms:modified>
  <cp:category/>
</cp:coreProperties>
</file>