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defaultThemeVersion="166925"/>
  <xr:revisionPtr revIDLastSave="0" documentId="13_ncr:1_{7A961FAF-3481-4E73-B62F-6CE4C2B1C5B0}" xr6:coauthVersionLast="47" xr6:coauthVersionMax="47" xr10:uidLastSave="{00000000-0000-0000-0000-000000000000}"/>
  <workbookProtection workbookAlgorithmName="SHA-512" workbookHashValue="/0C7vKvL65xcsTb5wDsYUEUgTpHq5GTrvE7I1IEWhgaG/YqW/LLLwblyuPeqqJwrTSB5b/rd2DsfisO5gzrLrA==" workbookSaltValue="aEp81PLw3YWe+sK3yKMceQ==" workbookSpinCount="100000" lockStructure="1"/>
  <bookViews>
    <workbookView xWindow="-120" yWindow="-120" windowWidth="29040" windowHeight="15720" xr2:uid="{2DF971C2-EB90-41CD-89C7-827771DC9BBA}"/>
  </bookViews>
  <sheets>
    <sheet name="調査票" sheetId="5" r:id="rId1"/>
    <sheet name="集計_訪問系（調査票から転記）" sheetId="6" r:id="rId2"/>
    <sheet name="転記作業用" sheetId="9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6" l="1"/>
  <c r="K6" i="6"/>
  <c r="J6" i="6"/>
  <c r="I6" i="6"/>
  <c r="H6" i="6"/>
  <c r="G6" i="6"/>
  <c r="F6" i="6"/>
  <c r="AA6" i="9"/>
  <c r="Z6" i="9"/>
  <c r="T6" i="6"/>
  <c r="S6" i="6"/>
  <c r="D6" i="6"/>
  <c r="H38" i="5" l="1"/>
  <c r="E38" i="5"/>
  <c r="J6" i="9" l="1"/>
  <c r="A6" i="5"/>
  <c r="R6" i="6"/>
  <c r="Q6" i="6"/>
  <c r="P6" i="6"/>
  <c r="O6" i="6"/>
  <c r="N6" i="6"/>
  <c r="M6" i="6"/>
  <c r="E6" i="6"/>
  <c r="C6" i="6"/>
  <c r="K6" i="9"/>
  <c r="D6" i="9"/>
  <c r="C6" i="9"/>
  <c r="B6" i="9"/>
  <c r="A6" i="9"/>
  <c r="Y6" i="9"/>
  <c r="X6" i="9"/>
  <c r="W6" i="9"/>
  <c r="V6" i="9"/>
  <c r="U6" i="9"/>
  <c r="T6" i="9"/>
  <c r="S6" i="9"/>
  <c r="R6" i="9"/>
  <c r="Q6" i="9"/>
  <c r="P6" i="9"/>
  <c r="O6" i="9"/>
  <c r="N6" i="9"/>
  <c r="I6" i="9"/>
  <c r="H6" i="9"/>
  <c r="G6" i="9"/>
  <c r="F6" i="9" l="1"/>
  <c r="M6" i="9"/>
  <c r="E6" i="9"/>
  <c r="B6" i="6" s="1"/>
  <c r="L6" i="9"/>
  <c r="U6" i="6" l="1"/>
  <c r="A28" i="5"/>
  <c r="D29" i="5" s="1"/>
  <c r="I13" i="5"/>
</calcChain>
</file>

<file path=xl/sharedStrings.xml><?xml version="1.0" encoding="utf-8"?>
<sst xmlns="http://schemas.openxmlformats.org/spreadsheetml/2006/main" count="131" uniqueCount="80">
  <si>
    <t>※ここでの「介護職員」は、賃金の支払いを受けている方に限ります。（ボランティアの方は含みません。）</t>
    <rPh sb="6" eb="10">
      <t>カイゴショクイン</t>
    </rPh>
    <rPh sb="13" eb="15">
      <t>チンギン</t>
    </rPh>
    <rPh sb="16" eb="18">
      <t>シハラ</t>
    </rPh>
    <rPh sb="20" eb="21">
      <t>ウ</t>
    </rPh>
    <rPh sb="25" eb="26">
      <t>カタ</t>
    </rPh>
    <rPh sb="27" eb="28">
      <t>カギ</t>
    </rPh>
    <rPh sb="40" eb="41">
      <t>カタ</t>
    </rPh>
    <rPh sb="42" eb="43">
      <t>フク</t>
    </rPh>
    <phoneticPr fontId="5"/>
  </si>
  <si>
    <t>人</t>
    <rPh sb="0" eb="1">
      <t>ニン</t>
    </rPh>
    <phoneticPr fontId="5"/>
  </si>
  <si>
    <t>採用者数</t>
    <rPh sb="0" eb="3">
      <t>サイヨウシャ</t>
    </rPh>
    <rPh sb="3" eb="4">
      <t>スウ</t>
    </rPh>
    <phoneticPr fontId="5"/>
  </si>
  <si>
    <t>離職者数</t>
    <rPh sb="0" eb="3">
      <t>リショクシャ</t>
    </rPh>
    <rPh sb="3" eb="4">
      <t>スウ</t>
    </rPh>
    <phoneticPr fontId="5"/>
  </si>
  <si>
    <t>合計</t>
    <rPh sb="0" eb="2">
      <t>ゴウケイ</t>
    </rPh>
    <phoneticPr fontId="5"/>
  </si>
  <si>
    <t>１．訪問系サービス（訪問介護、訪問入浴、夜間対応型訪問介護、訪問型サービス（総合事業））</t>
    <rPh sb="2" eb="4">
      <t>ホウモン</t>
    </rPh>
    <rPh sb="4" eb="5">
      <t>ケイ</t>
    </rPh>
    <rPh sb="10" eb="14">
      <t>ホウモンカイゴ</t>
    </rPh>
    <rPh sb="15" eb="19">
      <t>ホウモンニュウヨク</t>
    </rPh>
    <rPh sb="20" eb="29">
      <t>ヤカンタイオウガタホウモンカイゴ</t>
    </rPh>
    <rPh sb="30" eb="32">
      <t>ホウモン</t>
    </rPh>
    <rPh sb="32" eb="33">
      <t>ガタ</t>
    </rPh>
    <rPh sb="38" eb="40">
      <t>ソウゴウ</t>
    </rPh>
    <rPh sb="40" eb="42">
      <t>ジギョウ</t>
    </rPh>
    <phoneticPr fontId="5"/>
  </si>
  <si>
    <t>２．小規模多機能型居宅介護</t>
    <rPh sb="2" eb="13">
      <t>ショウキボタキノウガタキョタクカイゴ</t>
    </rPh>
    <phoneticPr fontId="5"/>
  </si>
  <si>
    <t>３．看護小規模多機能型居宅介護</t>
    <rPh sb="2" eb="15">
      <t>カンゴショウキボタキノウガタキョタクカイゴ</t>
    </rPh>
    <phoneticPr fontId="5"/>
  </si>
  <si>
    <t>４．定期巡回・随時対応型訪問介護看護</t>
    <rPh sb="2" eb="6">
      <t>テイキジュンカイ</t>
    </rPh>
    <rPh sb="7" eb="9">
      <t>ズイジ</t>
    </rPh>
    <rPh sb="9" eb="12">
      <t>タイオウガタ</t>
    </rPh>
    <rPh sb="12" eb="16">
      <t>ホウモンカイゴ</t>
    </rPh>
    <rPh sb="16" eb="18">
      <t>カンゴ</t>
    </rPh>
    <phoneticPr fontId="5"/>
  </si>
  <si>
    <t>介護人材実態調査　【事業所票】　訪問系</t>
    <rPh sb="0" eb="2">
      <t>カイゴ</t>
    </rPh>
    <rPh sb="2" eb="4">
      <t>ジンザイ</t>
    </rPh>
    <rPh sb="4" eb="6">
      <t>ジッタイ</t>
    </rPh>
    <rPh sb="6" eb="8">
      <t>チョウサ</t>
    </rPh>
    <rPh sb="10" eb="13">
      <t>ジギョウショ</t>
    </rPh>
    <rPh sb="13" eb="14">
      <t>ヒョウ</t>
    </rPh>
    <rPh sb="16" eb="19">
      <t>ホウモンケイ</t>
    </rPh>
    <phoneticPr fontId="1"/>
  </si>
  <si>
    <t>の中に、ご回答ください。</t>
    <rPh sb="5" eb="7">
      <t>カイトウ</t>
    </rPh>
    <phoneticPr fontId="5"/>
  </si>
  <si>
    <t>問２-２　貴事業所は開設から1年以上経過していますか。</t>
    <rPh sb="0" eb="1">
      <t>トイ</t>
    </rPh>
    <rPh sb="5" eb="6">
      <t>キ</t>
    </rPh>
    <rPh sb="6" eb="8">
      <t>ジギョウ</t>
    </rPh>
    <rPh sb="8" eb="9">
      <t>ショ</t>
    </rPh>
    <rPh sb="10" eb="12">
      <t>カイセツ</t>
    </rPh>
    <rPh sb="15" eb="16">
      <t>ネン</t>
    </rPh>
    <rPh sb="16" eb="18">
      <t>イジョウ</t>
    </rPh>
    <rPh sb="18" eb="20">
      <t>ケイカ</t>
    </rPh>
    <phoneticPr fontId="1"/>
  </si>
  <si>
    <t>２．いいえ　⇒問３へ</t>
    <rPh sb="7" eb="8">
      <t>トイ</t>
    </rPh>
    <phoneticPr fontId="5"/>
  </si>
  <si>
    <t>問２　貴事業所（問１で〇をつけたサービス種別の事業所）に所属する介護職員について、お伺いします。</t>
    <rPh sb="0" eb="1">
      <t>トイ</t>
    </rPh>
    <rPh sb="3" eb="4">
      <t>キ</t>
    </rPh>
    <rPh sb="4" eb="7">
      <t>ジギョウショ</t>
    </rPh>
    <rPh sb="8" eb="9">
      <t>トイ</t>
    </rPh>
    <rPh sb="20" eb="22">
      <t>シュベツ</t>
    </rPh>
    <rPh sb="23" eb="26">
      <t>ジギョウショ</t>
    </rPh>
    <rPh sb="28" eb="30">
      <t>ショゾク</t>
    </rPh>
    <rPh sb="32" eb="36">
      <t>カイゴショクイン</t>
    </rPh>
    <rPh sb="42" eb="43">
      <t>ウカガ</t>
    </rPh>
    <phoneticPr fontId="1"/>
  </si>
  <si>
    <t>１．はい　　⇒問2-3へ</t>
    <rPh sb="7" eb="8">
      <t>トイ</t>
    </rPh>
    <phoneticPr fontId="5"/>
  </si>
  <si>
    <t>※前月に出勤のない、長期休暇（育児休業等）中の職員は人数に含めないでください。</t>
    <rPh sb="1" eb="3">
      <t>ゼンゲツ</t>
    </rPh>
    <rPh sb="4" eb="6">
      <t>シュッキン</t>
    </rPh>
    <rPh sb="10" eb="12">
      <t>チョウキ</t>
    </rPh>
    <rPh sb="12" eb="14">
      <t>キュウカ</t>
    </rPh>
    <rPh sb="15" eb="17">
      <t>イクジ</t>
    </rPh>
    <rPh sb="17" eb="19">
      <t>キュウギョウ</t>
    </rPh>
    <rPh sb="19" eb="20">
      <t>トウ</t>
    </rPh>
    <rPh sb="21" eb="22">
      <t>チュウ</t>
    </rPh>
    <rPh sb="23" eb="25">
      <t>ショクイン</t>
    </rPh>
    <rPh sb="26" eb="28">
      <t>ニンズウ</t>
    </rPh>
    <rPh sb="29" eb="30">
      <t>フク</t>
    </rPh>
    <phoneticPr fontId="5"/>
  </si>
  <si>
    <t>※「外国人」には、EPA・技能実習・在留資格「介護」、特定技能により勤務している人数をご記入ください。</t>
    <rPh sb="2" eb="5">
      <t>ガイコクジン</t>
    </rPh>
    <rPh sb="13" eb="17">
      <t>ギノウジッシュウ</t>
    </rPh>
    <rPh sb="18" eb="22">
      <t>ザイリュウシカク</t>
    </rPh>
    <rPh sb="23" eb="25">
      <t>カイゴ</t>
    </rPh>
    <rPh sb="27" eb="31">
      <t>トクテイギノウ</t>
    </rPh>
    <rPh sb="34" eb="36">
      <t>キンム</t>
    </rPh>
    <rPh sb="40" eb="42">
      <t>ニンズウ</t>
    </rPh>
    <rPh sb="44" eb="46">
      <t>キニュウ</t>
    </rPh>
    <phoneticPr fontId="5"/>
  </si>
  <si>
    <t>介護職員の総数</t>
    <rPh sb="0" eb="4">
      <t>カイゴショクイン</t>
    </rPh>
    <rPh sb="5" eb="7">
      <t>ソウスウ</t>
    </rPh>
    <phoneticPr fontId="5"/>
  </si>
  <si>
    <t>設問No.→</t>
    <rPh sb="0" eb="2">
      <t>セツモン</t>
    </rPh>
    <phoneticPr fontId="1"/>
  </si>
  <si>
    <t>Q1 ｻｰﾋﾞｽ種別</t>
  </si>
  <si>
    <t>Q2-2開設時期</t>
    <rPh sb="4" eb="8">
      <t>カイセツジキ</t>
    </rPh>
    <phoneticPr fontId="1"/>
  </si>
  <si>
    <t>Q2-3-1 採用者数</t>
    <rPh sb="7" eb="10">
      <t>サイヨウシャ</t>
    </rPh>
    <rPh sb="10" eb="11">
      <t>スウ</t>
    </rPh>
    <phoneticPr fontId="1"/>
  </si>
  <si>
    <t>Q2-3-2 離職者数</t>
    <rPh sb="7" eb="10">
      <t>リショクシャ</t>
    </rPh>
    <rPh sb="10" eb="11">
      <t>スウ</t>
    </rPh>
    <phoneticPr fontId="1"/>
  </si>
  <si>
    <t>Q3 採用の課題</t>
    <rPh sb="3" eb="5">
      <t>サイヨウ</t>
    </rPh>
    <rPh sb="6" eb="8">
      <t>カダイ</t>
    </rPh>
    <phoneticPr fontId="1"/>
  </si>
  <si>
    <t>Q4 離職理由</t>
    <rPh sb="3" eb="7">
      <t>リショクリユウ</t>
    </rPh>
    <phoneticPr fontId="1"/>
  </si>
  <si>
    <t>SA</t>
  </si>
  <si>
    <t>NA</t>
  </si>
  <si>
    <t>SA</t>
    <phoneticPr fontId="1"/>
  </si>
  <si>
    <t>FA</t>
    <phoneticPr fontId="1"/>
  </si>
  <si>
    <t>Q2-4-1 採用者数_常勤職員</t>
    <rPh sb="7" eb="10">
      <t>サイヨウシャ</t>
    </rPh>
    <rPh sb="10" eb="11">
      <t>スウ</t>
    </rPh>
    <rPh sb="12" eb="14">
      <t>ジョウキン</t>
    </rPh>
    <rPh sb="14" eb="16">
      <t>ショクイン</t>
    </rPh>
    <phoneticPr fontId="1"/>
  </si>
  <si>
    <t>Q2-4-1 採用者数_非常勤職員</t>
    <rPh sb="7" eb="10">
      <t>サイヨウシャ</t>
    </rPh>
    <rPh sb="10" eb="11">
      <t>スウ</t>
    </rPh>
    <rPh sb="12" eb="13">
      <t>ヒ</t>
    </rPh>
    <rPh sb="15" eb="17">
      <t>ショクイン</t>
    </rPh>
    <phoneticPr fontId="1"/>
  </si>
  <si>
    <t>Q2-4-1 離職者数_常勤職員</t>
    <rPh sb="7" eb="10">
      <t>リショクシャ</t>
    </rPh>
    <rPh sb="10" eb="11">
      <t>スウ</t>
    </rPh>
    <rPh sb="12" eb="14">
      <t>ジョウキン</t>
    </rPh>
    <rPh sb="14" eb="16">
      <t>ショクイン</t>
    </rPh>
    <phoneticPr fontId="1"/>
  </si>
  <si>
    <t>Q2-4-1 離職者数_非常勤職員</t>
    <rPh sb="7" eb="10">
      <t>リショクシャ</t>
    </rPh>
    <rPh sb="10" eb="11">
      <t>スウ</t>
    </rPh>
    <rPh sb="12" eb="13">
      <t>ヒ</t>
    </rPh>
    <rPh sb="15" eb="17">
      <t>ショクイン</t>
    </rPh>
    <phoneticPr fontId="1"/>
  </si>
  <si>
    <t>常勤職員</t>
    <rPh sb="0" eb="2">
      <t>ジョウキン</t>
    </rPh>
    <rPh sb="2" eb="4">
      <t>ショクイン</t>
    </rPh>
    <phoneticPr fontId="5"/>
  </si>
  <si>
    <t>非常勤職員</t>
    <rPh sb="0" eb="3">
      <t>ヒジョウキン</t>
    </rPh>
    <rPh sb="3" eb="5">
      <t>ショクイン</t>
    </rPh>
    <phoneticPr fontId="5"/>
  </si>
  <si>
    <t>貴事業所についてご記入ください。</t>
    <rPh sb="0" eb="1">
      <t>キ</t>
    </rPh>
    <rPh sb="1" eb="4">
      <t>ジギョウショ</t>
    </rPh>
    <rPh sb="9" eb="11">
      <t>キニュウ</t>
    </rPh>
    <phoneticPr fontId="1"/>
  </si>
  <si>
    <t>事業所名</t>
    <rPh sb="0" eb="4">
      <t>ジギョウショメイ</t>
    </rPh>
    <phoneticPr fontId="1"/>
  </si>
  <si>
    <t>ご担当者氏名</t>
    <rPh sb="1" eb="4">
      <t>タントウシャ</t>
    </rPh>
    <rPh sb="4" eb="6">
      <t>シメイ</t>
    </rPh>
    <phoneticPr fontId="1"/>
  </si>
  <si>
    <t>電話番号</t>
    <rPh sb="0" eb="4">
      <t>デンワバンゴウ</t>
    </rPh>
    <phoneticPr fontId="1"/>
  </si>
  <si>
    <t>Eメールアドレス</t>
    <phoneticPr fontId="1"/>
  </si>
  <si>
    <t>調査は以上となります。ご協力ありがとうございました。</t>
    <rPh sb="0" eb="2">
      <t>チョウサ</t>
    </rPh>
    <rPh sb="3" eb="5">
      <t>イジョウ</t>
    </rPh>
    <rPh sb="12" eb="14">
      <t>キョウリョク</t>
    </rPh>
    <phoneticPr fontId="1"/>
  </si>
  <si>
    <t>Q5-1 事業所名</t>
    <rPh sb="5" eb="9">
      <t>ジギョウショメイ</t>
    </rPh>
    <phoneticPr fontId="1"/>
  </si>
  <si>
    <t>Q5-2 担当者名</t>
    <rPh sb="5" eb="8">
      <t>タントウシャ</t>
    </rPh>
    <rPh sb="8" eb="9">
      <t>メイ</t>
    </rPh>
    <phoneticPr fontId="1"/>
  </si>
  <si>
    <t>Q5-3 電話番号</t>
    <rPh sb="5" eb="9">
      <t>デンワバンゴウ</t>
    </rPh>
    <phoneticPr fontId="1"/>
  </si>
  <si>
    <t>Q5-4 Eメールアドレス</t>
    <phoneticPr fontId="1"/>
  </si>
  <si>
    <t>問３　採用や人材定着に関する課題をご回答ください。（自由記述）</t>
    <rPh sb="0" eb="1">
      <t>トイ</t>
    </rPh>
    <rPh sb="3" eb="5">
      <t>サイヨウ</t>
    </rPh>
    <rPh sb="6" eb="8">
      <t>ジンザイ</t>
    </rPh>
    <rPh sb="8" eb="10">
      <t>テイチャク</t>
    </rPh>
    <rPh sb="11" eb="12">
      <t>カン</t>
    </rPh>
    <rPh sb="14" eb="16">
      <t>カダイ</t>
    </rPh>
    <rPh sb="18" eb="20">
      <t>カイトウ</t>
    </rPh>
    <rPh sb="26" eb="30">
      <t>ジユウキジュツ</t>
    </rPh>
    <phoneticPr fontId="5"/>
  </si>
  <si>
    <t>問４　人材確保に関して市町村に期待するサポートがあれば、ご回答ください。（自由記述）</t>
    <rPh sb="0" eb="1">
      <t>トイ</t>
    </rPh>
    <rPh sb="3" eb="7">
      <t>ジンザイカクホ</t>
    </rPh>
    <rPh sb="8" eb="9">
      <t>カン</t>
    </rPh>
    <rPh sb="11" eb="14">
      <t>シチョウソン</t>
    </rPh>
    <rPh sb="15" eb="17">
      <t>キタイ</t>
    </rPh>
    <rPh sb="29" eb="31">
      <t>カイトウ</t>
    </rPh>
    <rPh sb="37" eb="41">
      <t>ジユウキジュツ</t>
    </rPh>
    <phoneticPr fontId="5"/>
  </si>
  <si>
    <t>集計用</t>
    <rPh sb="0" eb="3">
      <t>シュウケイヨウ</t>
    </rPh>
    <phoneticPr fontId="1"/>
  </si>
  <si>
    <t>種別</t>
    <rPh sb="0" eb="2">
      <t>シュベツ</t>
    </rPh>
    <phoneticPr fontId="1"/>
  </si>
  <si>
    <t>時期</t>
    <rPh sb="0" eb="2">
      <t>ジキ</t>
    </rPh>
    <phoneticPr fontId="1"/>
  </si>
  <si>
    <t>Q2-1-1 介護職員数</t>
    <rPh sb="7" eb="9">
      <t>カイゴ</t>
    </rPh>
    <phoneticPr fontId="1"/>
  </si>
  <si>
    <t>Q2-1-2　外国人職員数</t>
    <rPh sb="7" eb="10">
      <t>ガイコクジン</t>
    </rPh>
    <rPh sb="10" eb="12">
      <t>ショクイン</t>
    </rPh>
    <rPh sb="12" eb="13">
      <t>スウ</t>
    </rPh>
    <phoneticPr fontId="1"/>
  </si>
  <si>
    <t>Q2-1-2 派遣職員数</t>
    <rPh sb="7" eb="11">
      <t>ハケンショクイン</t>
    </rPh>
    <rPh sb="11" eb="12">
      <t>スウ</t>
    </rPh>
    <phoneticPr fontId="1"/>
  </si>
  <si>
    <t>Q2-3-3 採用者数_常勤職員</t>
    <rPh sb="7" eb="10">
      <t>サイヨウシャ</t>
    </rPh>
    <rPh sb="10" eb="11">
      <t>スウ</t>
    </rPh>
    <rPh sb="12" eb="14">
      <t>ジョウキン</t>
    </rPh>
    <rPh sb="14" eb="16">
      <t>ショクイン</t>
    </rPh>
    <phoneticPr fontId="1"/>
  </si>
  <si>
    <t xml:space="preserve"> Q2-3-4 採用者数_非常勤職員</t>
    <rPh sb="8" eb="11">
      <t>サイヨウシャ</t>
    </rPh>
    <rPh sb="11" eb="12">
      <t>スウ</t>
    </rPh>
    <rPh sb="13" eb="14">
      <t>ヒ</t>
    </rPh>
    <rPh sb="16" eb="18">
      <t>ショクイン</t>
    </rPh>
    <phoneticPr fontId="1"/>
  </si>
  <si>
    <t>Q2-3-5 離職者数_常勤職員</t>
    <rPh sb="7" eb="10">
      <t>リショクシャ</t>
    </rPh>
    <rPh sb="10" eb="11">
      <t>スウ</t>
    </rPh>
    <rPh sb="12" eb="14">
      <t>ジョウキン</t>
    </rPh>
    <rPh sb="14" eb="16">
      <t>ショクイン</t>
    </rPh>
    <phoneticPr fontId="1"/>
  </si>
  <si>
    <t>Q2-3-6 離職者数_非常勤職員</t>
    <rPh sb="7" eb="10">
      <t>リショクシャ</t>
    </rPh>
    <rPh sb="10" eb="11">
      <t>スウ</t>
    </rPh>
    <rPh sb="12" eb="13">
      <t>ヒ</t>
    </rPh>
    <rPh sb="15" eb="17">
      <t>ショクイン</t>
    </rPh>
    <phoneticPr fontId="1"/>
  </si>
  <si>
    <t>転記作業用</t>
    <rPh sb="0" eb="2">
      <t>テンキ</t>
    </rPh>
    <rPh sb="2" eb="5">
      <t>サギョウヨウ</t>
    </rPh>
    <phoneticPr fontId="1"/>
  </si>
  <si>
    <t>エラー</t>
    <phoneticPr fontId="1"/>
  </si>
  <si>
    <t>左記のうち常勤職員</t>
    <rPh sb="0" eb="2">
      <t>サキ</t>
    </rPh>
    <rPh sb="5" eb="7">
      <t>ジョウキン</t>
    </rPh>
    <rPh sb="7" eb="9">
      <t>ショクイン</t>
    </rPh>
    <phoneticPr fontId="5"/>
  </si>
  <si>
    <t>左記のうち非常勤職員</t>
    <rPh sb="0" eb="2">
      <t>サキ</t>
    </rPh>
    <rPh sb="5" eb="8">
      <t>ヒジョウキン</t>
    </rPh>
    <rPh sb="8" eb="10">
      <t>ショクイン</t>
    </rPh>
    <phoneticPr fontId="5"/>
  </si>
  <si>
    <t>外国人職員数</t>
    <rPh sb="0" eb="6">
      <t>ガイコクジンショクインスウ</t>
    </rPh>
    <phoneticPr fontId="1"/>
  </si>
  <si>
    <t>派遣職員数</t>
    <rPh sb="0" eb="5">
      <t>ハケンショクインスウ</t>
    </rPh>
    <phoneticPr fontId="1"/>
  </si>
  <si>
    <t>人</t>
    <rPh sb="0" eb="1">
      <t>ニン</t>
    </rPh>
    <phoneticPr fontId="1"/>
  </si>
  <si>
    <t>Q2-1-4　外国人職員数</t>
    <rPh sb="7" eb="10">
      <t>ガイコクジン</t>
    </rPh>
    <rPh sb="10" eb="12">
      <t>ショクイン</t>
    </rPh>
    <rPh sb="12" eb="13">
      <t>スウ</t>
    </rPh>
    <phoneticPr fontId="1"/>
  </si>
  <si>
    <t>Q2-1-5 派遣職員数</t>
    <rPh sb="7" eb="11">
      <t>ハケンショクイン</t>
    </rPh>
    <rPh sb="11" eb="12">
      <t>スウ</t>
    </rPh>
    <phoneticPr fontId="1"/>
  </si>
  <si>
    <r>
      <t>※</t>
    </r>
    <r>
      <rPr>
        <b/>
        <u/>
        <sz val="9"/>
        <color theme="1"/>
        <rFont val="游ゴシック"/>
        <family val="3"/>
        <charset val="128"/>
        <scheme val="minor"/>
      </rPr>
      <t>本調査票の送付先（郵便</t>
    </r>
    <r>
      <rPr>
        <b/>
        <u/>
        <sz val="9"/>
        <rFont val="游ゴシック"/>
        <family val="3"/>
        <charset val="128"/>
        <scheme val="minor"/>
      </rPr>
      <t>・メール等</t>
    </r>
    <r>
      <rPr>
        <b/>
        <u/>
        <sz val="9"/>
        <color theme="1"/>
        <rFont val="游ゴシック"/>
        <family val="3"/>
        <charset val="128"/>
        <scheme val="minor"/>
      </rPr>
      <t>の宛名となっている事業所）で行うサービス</t>
    </r>
    <r>
      <rPr>
        <sz val="9"/>
        <color theme="1"/>
        <rFont val="游ゴシック"/>
        <family val="2"/>
        <charset val="128"/>
        <scheme val="minor"/>
      </rPr>
      <t>について、ご回答ください。</t>
    </r>
    <rPh sb="1" eb="2">
      <t>ホン</t>
    </rPh>
    <rPh sb="2" eb="5">
      <t>チョウサヒョウ</t>
    </rPh>
    <rPh sb="6" eb="9">
      <t>ソウフサキ</t>
    </rPh>
    <rPh sb="10" eb="12">
      <t>ユウビン</t>
    </rPh>
    <rPh sb="16" eb="17">
      <t>トウ</t>
    </rPh>
    <rPh sb="18" eb="20">
      <t>アテナ</t>
    </rPh>
    <rPh sb="26" eb="29">
      <t>ジギョウショ</t>
    </rPh>
    <rPh sb="31" eb="32">
      <t>オコナ</t>
    </rPh>
    <rPh sb="43" eb="45">
      <t>カイトウ</t>
    </rPh>
    <phoneticPr fontId="5"/>
  </si>
  <si>
    <r>
      <t>問１　該当するサービス種別（介護予防を含む）を、ご回答ください。</t>
    </r>
    <r>
      <rPr>
        <b/>
        <u/>
        <sz val="10"/>
        <rFont val="游ゴシック"/>
        <family val="3"/>
        <charset val="128"/>
        <scheme val="minor"/>
      </rPr>
      <t>（１つに○）</t>
    </r>
    <rPh sb="0" eb="1">
      <t>トイ</t>
    </rPh>
    <rPh sb="3" eb="5">
      <t>ガイトウ</t>
    </rPh>
    <rPh sb="11" eb="13">
      <t>シュベツ</t>
    </rPh>
    <rPh sb="14" eb="18">
      <t>カイゴヨボウ</t>
    </rPh>
    <rPh sb="19" eb="20">
      <t>フク</t>
    </rPh>
    <rPh sb="25" eb="27">
      <t>カイトウ</t>
    </rPh>
    <phoneticPr fontId="1"/>
  </si>
  <si>
    <r>
      <t>問２-１　介護職員の人数を、ご記入ください。</t>
    </r>
    <r>
      <rPr>
        <b/>
        <u/>
        <sz val="10"/>
        <rFont val="游ゴシック"/>
        <family val="3"/>
        <charset val="128"/>
        <scheme val="minor"/>
      </rPr>
      <t>（数値を記入）</t>
    </r>
    <rPh sb="0" eb="1">
      <t>トイ</t>
    </rPh>
    <rPh sb="5" eb="9">
      <t>カイゴショクイン</t>
    </rPh>
    <rPh sb="10" eb="12">
      <t>ニンズウ</t>
    </rPh>
    <rPh sb="15" eb="17">
      <t>キニュウ</t>
    </rPh>
    <rPh sb="23" eb="25">
      <t>スウチ</t>
    </rPh>
    <rPh sb="26" eb="28">
      <t>キニュウ</t>
    </rPh>
    <phoneticPr fontId="5"/>
  </si>
  <si>
    <t>1訪問系</t>
    <rPh sb="1" eb="4">
      <t>ホウモンケイ</t>
    </rPh>
    <phoneticPr fontId="1"/>
  </si>
  <si>
    <t>2小多機</t>
    <rPh sb="1" eb="4">
      <t>ショウタキ</t>
    </rPh>
    <phoneticPr fontId="1"/>
  </si>
  <si>
    <t>3看多機</t>
    <rPh sb="1" eb="4">
      <t>カンタキ</t>
    </rPh>
    <phoneticPr fontId="1"/>
  </si>
  <si>
    <t>4定期巡回</t>
    <rPh sb="1" eb="5">
      <t>テイキジュンカイ</t>
    </rPh>
    <phoneticPr fontId="1"/>
  </si>
  <si>
    <t>1. 1年以上</t>
    <rPh sb="4" eb="7">
      <t>ネンイジョウ</t>
    </rPh>
    <phoneticPr fontId="1"/>
  </si>
  <si>
    <t>2. 1年未満</t>
    <rPh sb="4" eb="5">
      <t>ネン</t>
    </rPh>
    <rPh sb="5" eb="7">
      <t>ミマン</t>
    </rPh>
    <phoneticPr fontId="1"/>
  </si>
  <si>
    <t>Q2-1-2　常勤職員数</t>
    <rPh sb="7" eb="9">
      <t>ジョウキン</t>
    </rPh>
    <rPh sb="9" eb="12">
      <t>ショクインスウ</t>
    </rPh>
    <phoneticPr fontId="1"/>
  </si>
  <si>
    <t>Q2-1-3 非常勤職員数</t>
    <rPh sb="7" eb="10">
      <t>ヒジョウキン</t>
    </rPh>
    <rPh sb="10" eb="13">
      <t>ショクインスウ</t>
    </rPh>
    <phoneticPr fontId="1"/>
  </si>
  <si>
    <t>※令和７年10月１日現在の状況について、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ジョウキョウ</t>
    </rPh>
    <phoneticPr fontId="1"/>
  </si>
  <si>
    <t>問２-３　令和７年10月１日時点で、開設から１年以上を経過している事業所にお伺いします。</t>
    <rPh sb="0" eb="1">
      <t>トイ</t>
    </rPh>
    <rPh sb="5" eb="7">
      <t>レイワ</t>
    </rPh>
    <rPh sb="8" eb="9">
      <t>ネン</t>
    </rPh>
    <rPh sb="11" eb="12">
      <t>ガツ</t>
    </rPh>
    <rPh sb="13" eb="14">
      <t>ニチ</t>
    </rPh>
    <rPh sb="14" eb="16">
      <t>ジテン</t>
    </rPh>
    <rPh sb="18" eb="20">
      <t>カイセツ</t>
    </rPh>
    <rPh sb="23" eb="24">
      <t>ネン</t>
    </rPh>
    <rPh sb="24" eb="26">
      <t>イジョウ</t>
    </rPh>
    <rPh sb="27" eb="29">
      <t>ケイカ</t>
    </rPh>
    <rPh sb="33" eb="36">
      <t>ジギョウショ</t>
    </rPh>
    <rPh sb="38" eb="39">
      <t>ウカガ</t>
    </rPh>
    <phoneticPr fontId="5"/>
  </si>
  <si>
    <r>
      <t>過去１年間（令和６年10月１日～令和７年９月30日）の介護職員の採用者数と離職者数を、常勤・非常勤別にご記入ください。外国人人材も含めてご回答ください。</t>
    </r>
    <r>
      <rPr>
        <b/>
        <u/>
        <sz val="10"/>
        <rFont val="游ゴシック"/>
        <family val="3"/>
        <charset val="128"/>
        <scheme val="minor"/>
      </rPr>
      <t>（数値を記入）</t>
    </r>
    <rPh sb="6" eb="8">
      <t>レイワ</t>
    </rPh>
    <rPh sb="16" eb="18">
      <t>レイワ</t>
    </rPh>
    <rPh sb="43" eb="45">
      <t>ジョウキン</t>
    </rPh>
    <rPh sb="46" eb="49">
      <t>ヒジョウキン</t>
    </rPh>
    <rPh sb="49" eb="50">
      <t>ベツ</t>
    </rPh>
    <rPh sb="77" eb="79">
      <t>スウチ</t>
    </rPh>
    <rPh sb="80" eb="82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</si>
</sst>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b/>
      <u/>
      <sz val="9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4" borderId="0" xfId="0" applyFill="1">
      <alignment vertical="center"/>
    </xf>
    <xf numFmtId="0" fontId="1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9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10" fillId="4" borderId="0" xfId="0" applyFont="1" applyFill="1" applyAlignment="1">
      <alignment vertical="center"/>
    </xf>
    <xf numFmtId="0" fontId="10" fillId="4" borderId="0" xfId="0" applyFont="1" applyFill="1" applyAlignment="1">
      <alignment vertical="center" wrapText="1"/>
    </xf>
    <xf numFmtId="0" fontId="3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0" fillId="4" borderId="0" xfId="0" applyFill="1" applyBorder="1">
      <alignment vertical="center"/>
    </xf>
    <xf numFmtId="0" fontId="10" fillId="4" borderId="0" xfId="0" applyFont="1" applyFill="1">
      <alignment vertical="center"/>
    </xf>
    <xf numFmtId="0" fontId="7" fillId="4" borderId="0" xfId="0" applyFont="1" applyFill="1" applyAlignment="1">
      <alignment vertical="center"/>
    </xf>
    <xf numFmtId="0" fontId="12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9" fillId="4" borderId="0" xfId="0" applyFont="1" applyFill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0" fillId="4" borderId="0" xfId="0" applyFont="1" applyFill="1" applyAlignment="1">
      <alignment vertical="center" wrapText="1"/>
    </xf>
    <xf numFmtId="0" fontId="8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right" vertical="center"/>
    </xf>
    <xf numFmtId="0" fontId="3" fillId="4" borderId="0" xfId="0" applyFont="1" applyFill="1" applyBorder="1">
      <alignment vertical="center"/>
    </xf>
    <xf numFmtId="0" fontId="0" fillId="4" borderId="0" xfId="0" applyFill="1" applyBorder="1" applyAlignment="1">
      <alignment horizontal="center" vertical="center"/>
    </xf>
    <xf numFmtId="0" fontId="6" fillId="4" borderId="0" xfId="0" applyFont="1" applyFill="1" applyProtection="1">
      <alignment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6" fillId="4" borderId="0" xfId="0" applyFont="1" applyFill="1" applyProtection="1">
      <alignment vertical="center"/>
    </xf>
    <xf numFmtId="0" fontId="11" fillId="4" borderId="0" xfId="0" applyFont="1" applyFill="1" applyProtection="1">
      <alignment vertical="center"/>
      <protection locked="0"/>
    </xf>
    <xf numFmtId="0" fontId="4" fillId="3" borderId="14" xfId="0" applyFont="1" applyFill="1" applyBorder="1">
      <alignment vertical="center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>
      <alignment horizontal="center" vertical="center"/>
    </xf>
    <xf numFmtId="0" fontId="3" fillId="4" borderId="11" xfId="0" applyFont="1" applyFill="1" applyBorder="1">
      <alignment vertical="center"/>
    </xf>
    <xf numFmtId="0" fontId="9" fillId="4" borderId="0" xfId="0" applyFont="1" applyFill="1" applyProtection="1">
      <alignment vertical="center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top"/>
      <protection locked="0"/>
    </xf>
    <xf numFmtId="0" fontId="3" fillId="3" borderId="14" xfId="0" applyFont="1" applyFill="1" applyBorder="1" applyAlignment="1" applyProtection="1">
      <alignment horizontal="left" vertical="top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176" fontId="0" fillId="0" borderId="14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3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right" vertical="center"/>
    </xf>
    <xf numFmtId="0" fontId="8" fillId="4" borderId="9" xfId="0" applyFont="1" applyFill="1" applyBorder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49" fontId="13" fillId="3" borderId="14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12CC3-B972-4CBB-AF59-4BB0CCED27D5}">
  <dimension ref="A1:O70"/>
  <sheetViews>
    <sheetView tabSelected="1" view="pageBreakPreview" zoomScale="115" zoomScaleNormal="100" zoomScaleSheetLayoutView="115" workbookViewId="0">
      <selection activeCell="G4" sqref="G4"/>
    </sheetView>
  </sheetViews>
  <sheetFormatPr defaultColWidth="9" defaultRowHeight="18.75"/>
  <cols>
    <col min="1" max="1" width="1.25" style="1" customWidth="1"/>
    <col min="2" max="2" width="1.125" style="1" customWidth="1"/>
    <col min="3" max="7" width="7.25" style="1" customWidth="1"/>
    <col min="8" max="9" width="8.75" style="1" customWidth="1"/>
    <col min="10" max="10" width="7.25" style="1" customWidth="1"/>
    <col min="11" max="11" width="9.625" style="1" customWidth="1"/>
    <col min="12" max="12" width="6.625" style="1" customWidth="1"/>
    <col min="13" max="13" width="9.25" style="1" customWidth="1"/>
    <col min="14" max="14" width="0.5" style="1" customWidth="1"/>
    <col min="15" max="15" width="0.125" style="1" customWidth="1"/>
    <col min="16" max="16384" width="9" style="1"/>
  </cols>
  <sheetData>
    <row r="1" spans="1:15" ht="5.45" customHeight="1"/>
    <row r="2" spans="1:15" ht="18" customHeight="1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5" ht="5.45" customHeight="1" thickBot="1"/>
    <row r="4" spans="1:15" ht="19.5" thickBot="1">
      <c r="C4" s="46" t="s">
        <v>77</v>
      </c>
      <c r="D4" s="10"/>
      <c r="E4" s="10"/>
      <c r="F4" s="10"/>
      <c r="G4" s="42"/>
      <c r="H4" s="9" t="s">
        <v>10</v>
      </c>
      <c r="I4" s="10"/>
      <c r="K4" s="10"/>
    </row>
    <row r="5" spans="1:15" ht="6.6" customHeight="1"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5">
      <c r="A6" s="1">
        <f>COUNTIF(C10:C13,"○")</f>
        <v>0</v>
      </c>
      <c r="B6" s="11" t="s">
        <v>67</v>
      </c>
      <c r="C6" s="11"/>
      <c r="D6" s="11"/>
      <c r="E6" s="11"/>
      <c r="F6" s="11"/>
      <c r="G6" s="11"/>
      <c r="H6" s="12"/>
      <c r="I6" s="12"/>
      <c r="J6" s="12"/>
      <c r="K6" s="10"/>
      <c r="L6" s="13"/>
    </row>
    <row r="7" spans="1:15" ht="9" customHeight="1"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5" ht="18" customHeight="1">
      <c r="B8" s="10"/>
      <c r="C8" s="14" t="s">
        <v>66</v>
      </c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5" ht="9" customHeight="1" thickBot="1">
      <c r="B9" s="10"/>
    </row>
    <row r="10" spans="1:15" ht="19.5" thickBot="1">
      <c r="B10" s="10"/>
      <c r="C10" s="43"/>
      <c r="D10" s="16" t="s">
        <v>5</v>
      </c>
      <c r="O10" s="17"/>
    </row>
    <row r="11" spans="1:15" ht="18" customHeight="1" thickBot="1">
      <c r="B11" s="10"/>
      <c r="C11" s="43"/>
      <c r="D11" s="16" t="s">
        <v>6</v>
      </c>
      <c r="N11" s="16"/>
      <c r="O11" s="17"/>
    </row>
    <row r="12" spans="1:15" ht="18" customHeight="1" thickBot="1">
      <c r="B12" s="10"/>
      <c r="C12" s="43"/>
      <c r="D12" s="16" t="s">
        <v>7</v>
      </c>
      <c r="N12" s="16"/>
      <c r="O12" s="17"/>
    </row>
    <row r="13" spans="1:15" ht="19.5" thickBot="1">
      <c r="B13" s="10"/>
      <c r="C13" s="43"/>
      <c r="D13" s="16" t="s">
        <v>8</v>
      </c>
      <c r="I13" s="58" t="str">
        <f>IF(A6&gt;1,"問１は１つのみ選択してください。","")</f>
        <v/>
      </c>
      <c r="J13" s="58"/>
      <c r="K13" s="58"/>
      <c r="L13" s="58"/>
      <c r="M13" s="58"/>
      <c r="N13" s="16"/>
      <c r="O13" s="17"/>
    </row>
    <row r="14" spans="1:15">
      <c r="B14" s="10"/>
      <c r="K14" s="18"/>
      <c r="O14" s="17"/>
    </row>
    <row r="15" spans="1:15" ht="18" customHeight="1">
      <c r="B15" s="11" t="s">
        <v>13</v>
      </c>
    </row>
    <row r="16" spans="1:15" ht="18" customHeight="1">
      <c r="C16" s="19" t="s">
        <v>0</v>
      </c>
    </row>
    <row r="17" spans="1:15" ht="12" customHeight="1"/>
    <row r="18" spans="1:15">
      <c r="B18" s="20"/>
      <c r="C18" s="11" t="s">
        <v>68</v>
      </c>
      <c r="D18" s="10"/>
      <c r="E18" s="10"/>
      <c r="F18" s="10"/>
      <c r="G18" s="10"/>
      <c r="H18" s="10"/>
      <c r="I18" s="10"/>
      <c r="J18" s="10"/>
      <c r="K18" s="10"/>
    </row>
    <row r="19" spans="1:15" ht="6" customHeight="1">
      <c r="B19" s="20"/>
      <c r="C19" s="11"/>
      <c r="D19" s="10"/>
      <c r="E19" s="10"/>
      <c r="F19" s="10"/>
      <c r="G19" s="10"/>
      <c r="H19" s="10"/>
      <c r="I19" s="10"/>
      <c r="J19" s="10"/>
      <c r="K19" s="10"/>
    </row>
    <row r="20" spans="1:15">
      <c r="B20" s="20"/>
      <c r="C20" s="12" t="s">
        <v>15</v>
      </c>
      <c r="D20" s="10"/>
      <c r="E20" s="10"/>
      <c r="F20" s="10"/>
      <c r="G20" s="10"/>
      <c r="H20" s="10"/>
      <c r="I20" s="10"/>
      <c r="J20" s="10"/>
      <c r="K20" s="10"/>
    </row>
    <row r="21" spans="1:15">
      <c r="B21" s="20"/>
      <c r="C21" s="12" t="s">
        <v>16</v>
      </c>
      <c r="D21" s="10"/>
      <c r="E21" s="10"/>
      <c r="F21" s="10"/>
      <c r="G21" s="10"/>
      <c r="H21" s="10"/>
      <c r="I21" s="10"/>
      <c r="J21" s="10"/>
      <c r="K21" s="10"/>
    </row>
    <row r="22" spans="1:15" ht="6" customHeight="1" thickBot="1">
      <c r="B22" s="20"/>
      <c r="C22" s="21"/>
      <c r="D22" s="10"/>
      <c r="E22" s="10"/>
      <c r="F22" s="10"/>
      <c r="G22" s="10"/>
      <c r="H22" s="10"/>
      <c r="I22" s="10"/>
      <c r="J22" s="10"/>
      <c r="K22" s="10"/>
    </row>
    <row r="23" spans="1:15" ht="19.5" thickBot="1">
      <c r="B23" s="10"/>
      <c r="C23" s="62" t="s">
        <v>17</v>
      </c>
      <c r="D23" s="63"/>
      <c r="E23" s="47"/>
      <c r="F23" s="47"/>
      <c r="G23" s="66" t="s">
        <v>1</v>
      </c>
      <c r="H23" s="68" t="s">
        <v>59</v>
      </c>
      <c r="I23" s="69"/>
      <c r="J23" s="47"/>
      <c r="K23" s="47"/>
      <c r="L23" s="45" t="s">
        <v>1</v>
      </c>
    </row>
    <row r="24" spans="1:15" ht="19.5" thickBot="1">
      <c r="B24" s="10"/>
      <c r="C24" s="64"/>
      <c r="D24" s="65"/>
      <c r="E24" s="47"/>
      <c r="F24" s="47"/>
      <c r="G24" s="67"/>
      <c r="H24" s="68" t="s">
        <v>60</v>
      </c>
      <c r="I24" s="69"/>
      <c r="J24" s="47"/>
      <c r="K24" s="47"/>
      <c r="L24" s="45" t="s">
        <v>1</v>
      </c>
    </row>
    <row r="25" spans="1:15" ht="12" customHeight="1" thickBot="1">
      <c r="B25" s="10"/>
      <c r="C25" s="33"/>
      <c r="D25" s="33"/>
      <c r="E25" s="37"/>
      <c r="F25" s="37"/>
      <c r="G25" s="34"/>
      <c r="H25" s="35"/>
      <c r="I25" s="35"/>
      <c r="J25" s="37"/>
      <c r="K25" s="37"/>
      <c r="L25" s="36"/>
    </row>
    <row r="26" spans="1:15" ht="36" customHeight="1" thickBot="1">
      <c r="B26" s="10"/>
      <c r="C26" s="50" t="s">
        <v>61</v>
      </c>
      <c r="D26" s="51"/>
      <c r="E26" s="47"/>
      <c r="F26" s="47"/>
      <c r="G26" s="44" t="s">
        <v>63</v>
      </c>
      <c r="H26" s="50" t="s">
        <v>62</v>
      </c>
      <c r="I26" s="51"/>
      <c r="J26" s="47"/>
      <c r="K26" s="47"/>
      <c r="L26" s="45" t="s">
        <v>63</v>
      </c>
    </row>
    <row r="27" spans="1:15" ht="15" customHeight="1" thickBot="1"/>
    <row r="28" spans="1:15" ht="19.5" thickBot="1">
      <c r="A28" s="1">
        <f>COUNTIF(J28:J29,"○")</f>
        <v>0</v>
      </c>
      <c r="C28" s="11" t="s">
        <v>11</v>
      </c>
      <c r="D28" s="23"/>
      <c r="E28" s="23"/>
      <c r="F28" s="23"/>
      <c r="G28" s="23"/>
      <c r="J28" s="43"/>
      <c r="K28" s="12" t="s">
        <v>14</v>
      </c>
      <c r="L28" s="12"/>
      <c r="M28" s="32"/>
      <c r="O28" s="17"/>
    </row>
    <row r="29" spans="1:15" ht="19.5" thickBot="1">
      <c r="C29" s="22"/>
      <c r="D29" s="70" t="str">
        <f>IF(A28&gt;1,"問2-2は１つ"&amp;CHAR(10)&amp;"選択してください。","（1つ選択）")</f>
        <v>（1つ選択）</v>
      </c>
      <c r="E29" s="70"/>
      <c r="F29" s="70"/>
      <c r="G29" s="70"/>
      <c r="J29" s="43"/>
      <c r="K29" s="12" t="s">
        <v>12</v>
      </c>
      <c r="L29" s="12"/>
      <c r="M29" s="32"/>
      <c r="O29" s="17"/>
    </row>
    <row r="30" spans="1:15">
      <c r="C30" s="24"/>
      <c r="O30" s="17"/>
    </row>
    <row r="31" spans="1:15">
      <c r="C31" s="39" t="s">
        <v>78</v>
      </c>
      <c r="D31" s="40"/>
      <c r="E31" s="38"/>
      <c r="F31" s="38"/>
      <c r="G31" s="38"/>
      <c r="H31" s="38"/>
      <c r="I31" s="38"/>
      <c r="J31" s="38"/>
      <c r="K31" s="38"/>
      <c r="L31" s="38"/>
      <c r="M31" s="38"/>
    </row>
    <row r="32" spans="1:15" ht="18" customHeight="1">
      <c r="D32" s="59" t="s">
        <v>79</v>
      </c>
      <c r="E32" s="59"/>
      <c r="F32" s="59"/>
      <c r="G32" s="59"/>
      <c r="H32" s="59"/>
      <c r="I32" s="59"/>
      <c r="J32" s="59"/>
      <c r="K32" s="59"/>
      <c r="L32" s="59"/>
      <c r="M32" s="59"/>
    </row>
    <row r="33" spans="2:13" ht="18" customHeight="1">
      <c r="D33" s="59"/>
      <c r="E33" s="59"/>
      <c r="F33" s="59"/>
      <c r="G33" s="59"/>
      <c r="H33" s="59"/>
      <c r="I33" s="59"/>
      <c r="J33" s="59"/>
      <c r="K33" s="59"/>
      <c r="L33" s="59"/>
      <c r="M33" s="59"/>
    </row>
    <row r="34" spans="2:13" ht="9" customHeight="1"/>
    <row r="35" spans="2:13" ht="18" customHeight="1" thickBot="1">
      <c r="E35" s="60" t="s">
        <v>2</v>
      </c>
      <c r="F35" s="61"/>
      <c r="G35" s="61"/>
      <c r="H35" s="61" t="s">
        <v>3</v>
      </c>
      <c r="I35" s="61"/>
      <c r="J35" s="61"/>
    </row>
    <row r="36" spans="2:13" ht="18" customHeight="1" thickBot="1">
      <c r="C36" s="50" t="s">
        <v>33</v>
      </c>
      <c r="D36" s="51"/>
      <c r="E36" s="47"/>
      <c r="F36" s="47"/>
      <c r="G36" s="47"/>
      <c r="H36" s="47"/>
      <c r="I36" s="47"/>
      <c r="J36" s="47"/>
    </row>
    <row r="37" spans="2:13" ht="18" customHeight="1" thickBot="1">
      <c r="C37" s="52" t="s">
        <v>34</v>
      </c>
      <c r="D37" s="53"/>
      <c r="E37" s="47"/>
      <c r="F37" s="47"/>
      <c r="G37" s="47"/>
      <c r="H37" s="47"/>
      <c r="I37" s="47"/>
      <c r="J37" s="47"/>
    </row>
    <row r="38" spans="2:13" ht="18" customHeight="1" thickTop="1" thickBot="1">
      <c r="C38" s="54" t="s">
        <v>4</v>
      </c>
      <c r="D38" s="55"/>
      <c r="E38" s="56">
        <f>SUM(E36:G37)</f>
        <v>0</v>
      </c>
      <c r="F38" s="56"/>
      <c r="G38" s="56"/>
      <c r="H38" s="56">
        <f>SUM(H36:J37)</f>
        <v>0</v>
      </c>
      <c r="I38" s="56"/>
      <c r="J38" s="56"/>
    </row>
    <row r="39" spans="2:13" ht="9" customHeight="1"/>
    <row r="40" spans="2:13">
      <c r="B40" s="41" t="s">
        <v>45</v>
      </c>
      <c r="C40" s="20"/>
      <c r="D40" s="10"/>
      <c r="E40" s="10"/>
      <c r="F40" s="10"/>
      <c r="G40" s="10"/>
      <c r="H40" s="10"/>
      <c r="I40" s="10"/>
      <c r="J40" s="10"/>
      <c r="K40" s="10"/>
    </row>
    <row r="41" spans="2:13" ht="9" customHeight="1" thickBot="1">
      <c r="B41" s="10"/>
      <c r="C41" s="9"/>
      <c r="D41" s="10"/>
      <c r="E41" s="10"/>
      <c r="F41" s="10"/>
      <c r="G41" s="10"/>
      <c r="H41" s="10"/>
      <c r="I41" s="10"/>
      <c r="J41" s="10"/>
      <c r="K41" s="10"/>
    </row>
    <row r="42" spans="2:13" ht="19.5" thickBot="1"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2:13" ht="19.5" thickBot="1"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2:13" ht="19.5" thickBot="1">
      <c r="B44" s="10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2:13" ht="18" customHeight="1" thickBot="1">
      <c r="B45" s="10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2:13" ht="18" customHeight="1">
      <c r="B46" s="10"/>
    </row>
    <row r="47" spans="2:13" ht="18" customHeight="1">
      <c r="B47" s="10"/>
    </row>
    <row r="48" spans="2:13" ht="18" customHeight="1">
      <c r="B48" s="10"/>
    </row>
    <row r="49" spans="2:12" ht="18" customHeight="1">
      <c r="B49" s="10"/>
    </row>
    <row r="50" spans="2:12" ht="18" customHeight="1">
      <c r="B50" s="10"/>
    </row>
    <row r="51" spans="2:12" ht="15.6" customHeight="1">
      <c r="B51" s="41" t="s">
        <v>46</v>
      </c>
    </row>
    <row r="52" spans="2:12" ht="9" customHeight="1" thickBot="1"/>
    <row r="53" spans="2:12" ht="19.5" thickBot="1"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2:12" ht="19.5" thickBot="1"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2:12" ht="19.5" thickBot="1"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2:12" ht="19.5" thickBot="1"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8" spans="2:12" ht="19.5" thickBot="1">
      <c r="C58" s="1" t="s">
        <v>35</v>
      </c>
    </row>
    <row r="59" spans="2:12" ht="19.5" thickBot="1">
      <c r="C59" s="71" t="s">
        <v>36</v>
      </c>
      <c r="D59" s="72"/>
      <c r="E59" s="72"/>
      <c r="F59" s="47"/>
      <c r="G59" s="47"/>
      <c r="H59" s="47"/>
      <c r="I59" s="47"/>
      <c r="J59" s="47"/>
      <c r="K59" s="47"/>
      <c r="L59" s="47"/>
    </row>
    <row r="60" spans="2:12" ht="19.5" thickBot="1">
      <c r="C60" s="71" t="s">
        <v>37</v>
      </c>
      <c r="D60" s="72"/>
      <c r="E60" s="72"/>
      <c r="F60" s="47"/>
      <c r="G60" s="47"/>
      <c r="H60" s="47"/>
      <c r="I60" s="47"/>
      <c r="J60" s="47"/>
      <c r="K60" s="47"/>
      <c r="L60" s="47"/>
    </row>
    <row r="61" spans="2:12" ht="19.5" thickBot="1">
      <c r="C61" s="71" t="s">
        <v>38</v>
      </c>
      <c r="D61" s="72"/>
      <c r="E61" s="72"/>
      <c r="F61" s="73"/>
      <c r="G61" s="73"/>
      <c r="H61" s="73"/>
      <c r="I61" s="73"/>
      <c r="J61" s="73"/>
      <c r="K61" s="73"/>
      <c r="L61" s="73"/>
    </row>
    <row r="62" spans="2:12" ht="19.5" thickBot="1">
      <c r="C62" s="71" t="s">
        <v>39</v>
      </c>
      <c r="D62" s="72"/>
      <c r="E62" s="72"/>
      <c r="F62" s="47"/>
      <c r="G62" s="47"/>
      <c r="H62" s="47"/>
      <c r="I62" s="47"/>
      <c r="J62" s="47"/>
      <c r="K62" s="47"/>
      <c r="L62" s="47"/>
    </row>
    <row r="64" spans="2:12">
      <c r="C64" s="1" t="s">
        <v>40</v>
      </c>
    </row>
    <row r="65" spans="3:13" ht="18" customHeight="1"/>
    <row r="68" spans="3:13" ht="18" customHeight="1"/>
    <row r="70" spans="3:13">
      <c r="C70" s="10"/>
      <c r="L70" s="25"/>
      <c r="M70" s="25"/>
    </row>
  </sheetData>
  <sheetProtection sheet="1" formatRows="0"/>
  <mergeCells count="36">
    <mergeCell ref="C62:E62"/>
    <mergeCell ref="F62:L62"/>
    <mergeCell ref="C59:E59"/>
    <mergeCell ref="F59:L59"/>
    <mergeCell ref="C60:E60"/>
    <mergeCell ref="F60:L60"/>
    <mergeCell ref="C61:E61"/>
    <mergeCell ref="F61:L61"/>
    <mergeCell ref="B2:M2"/>
    <mergeCell ref="I13:M13"/>
    <mergeCell ref="D32:M33"/>
    <mergeCell ref="E35:G35"/>
    <mergeCell ref="H35:J35"/>
    <mergeCell ref="C23:D24"/>
    <mergeCell ref="E23:F24"/>
    <mergeCell ref="G23:G24"/>
    <mergeCell ref="H23:I23"/>
    <mergeCell ref="J23:K23"/>
    <mergeCell ref="H24:I24"/>
    <mergeCell ref="J24:K24"/>
    <mergeCell ref="D29:G29"/>
    <mergeCell ref="C26:D26"/>
    <mergeCell ref="H26:I26"/>
    <mergeCell ref="E26:F26"/>
    <mergeCell ref="J26:K26"/>
    <mergeCell ref="C42:L45"/>
    <mergeCell ref="C53:L56"/>
    <mergeCell ref="C36:D36"/>
    <mergeCell ref="E36:G36"/>
    <mergeCell ref="H36:J36"/>
    <mergeCell ref="C37:D37"/>
    <mergeCell ref="E37:G37"/>
    <mergeCell ref="H37:J37"/>
    <mergeCell ref="C38:D38"/>
    <mergeCell ref="E38:G38"/>
    <mergeCell ref="H38:J38"/>
  </mergeCells>
  <phoneticPr fontId="1"/>
  <conditionalFormatting sqref="D29">
    <cfRule type="containsText" dxfId="3" priority="2" operator="containsText" text="選択してください">
      <formula>NOT(ISERROR(SEARCH("選択してください",D29)))</formula>
    </cfRule>
  </conditionalFormatting>
  <conditionalFormatting sqref="E36:J38">
    <cfRule type="expression" dxfId="2" priority="1">
      <formula>$J$29="○"</formula>
    </cfRule>
  </conditionalFormatting>
  <conditionalFormatting sqref="I13:M13">
    <cfRule type="containsText" dxfId="1" priority="3" operator="containsText" text="選択してください">
      <formula>NOT(ISERROR(SEARCH("選択してください",I13)))</formula>
    </cfRule>
  </conditionalFormatting>
  <dataValidations count="4">
    <dataValidation type="list" allowBlank="1" showInputMessage="1" showErrorMessage="1" sqref="C10:C13 J28:J29" xr:uid="{16C67F15-BAA7-4558-B125-BE27877C0104}">
      <formula1>"　,○"</formula1>
    </dataValidation>
    <dataValidation type="whole" allowBlank="1" showInputMessage="1" showErrorMessage="1" sqref="J25 K25" xr:uid="{D5230E21-967F-455E-BEF1-CB02449B798B}">
      <formula1>0</formula1>
      <formula2>9999999999</formula2>
    </dataValidation>
    <dataValidation type="whole" allowBlank="1" showInputMessage="1" showErrorMessage="1" error="数値のみ記入してください。" sqref="E23:F24 J23:K24 J26:K26 E36:J37" xr:uid="{7B2DFA1B-8039-4A3E-99F3-2458B882B811}">
      <formula1>0</formula1>
      <formula2>9999999999</formula2>
    </dataValidation>
    <dataValidation type="whole" allowBlank="1" showInputMessage="1" showErrorMessage="1" error="数値のみ記入してください。" sqref="E26:F26" xr:uid="{9C93851F-AD6C-4EDF-BFD1-A548442F0A3D}">
      <formula1>0</formula1>
      <formula2>9999999</formula2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F1D09-022E-47A0-BE70-1EA280363F15}">
  <dimension ref="A1:U6"/>
  <sheetViews>
    <sheetView workbookViewId="0">
      <selection activeCell="A6" sqref="A6"/>
    </sheetView>
  </sheetViews>
  <sheetFormatPr defaultRowHeight="18.75"/>
  <cols>
    <col min="21" max="21" width="44.75" customWidth="1"/>
  </cols>
  <sheetData>
    <row r="1" spans="1:21">
      <c r="A1" t="s">
        <v>47</v>
      </c>
      <c r="F1" s="2"/>
      <c r="I1" s="2"/>
      <c r="J1" s="2"/>
      <c r="K1" s="2"/>
      <c r="L1" s="2"/>
      <c r="M1" s="2"/>
      <c r="N1" s="2"/>
    </row>
    <row r="2" spans="1:21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3">
        <v>11</v>
      </c>
      <c r="L2" s="3">
        <v>12</v>
      </c>
      <c r="M2" s="3">
        <v>13</v>
      </c>
      <c r="N2" s="3">
        <v>14</v>
      </c>
      <c r="O2" s="3">
        <v>15</v>
      </c>
      <c r="P2" s="3">
        <v>16</v>
      </c>
      <c r="Q2" s="3">
        <v>17</v>
      </c>
      <c r="R2" s="3">
        <v>18</v>
      </c>
      <c r="S2" s="3">
        <v>19</v>
      </c>
      <c r="T2" s="3">
        <v>20</v>
      </c>
    </row>
    <row r="3" spans="1:21">
      <c r="A3" s="4" t="s">
        <v>18</v>
      </c>
      <c r="B3" s="3"/>
      <c r="C3" s="3"/>
      <c r="D3" s="3"/>
      <c r="E3" s="3"/>
      <c r="F3" s="3"/>
      <c r="G3" s="3"/>
      <c r="H3" s="3"/>
    </row>
    <row r="4" spans="1:21" ht="49.5">
      <c r="A4" s="5"/>
      <c r="B4" s="5" t="s">
        <v>19</v>
      </c>
      <c r="C4" s="28" t="s">
        <v>50</v>
      </c>
      <c r="D4" s="28" t="s">
        <v>75</v>
      </c>
      <c r="E4" s="28" t="s">
        <v>76</v>
      </c>
      <c r="F4" s="28" t="s">
        <v>20</v>
      </c>
      <c r="G4" s="28" t="s">
        <v>21</v>
      </c>
      <c r="H4" s="28" t="s">
        <v>22</v>
      </c>
      <c r="I4" s="28" t="s">
        <v>53</v>
      </c>
      <c r="J4" s="28" t="s">
        <v>54</v>
      </c>
      <c r="K4" s="28" t="s">
        <v>55</v>
      </c>
      <c r="L4" s="28" t="s">
        <v>56</v>
      </c>
      <c r="M4" s="28" t="s">
        <v>23</v>
      </c>
      <c r="N4" s="28" t="s">
        <v>24</v>
      </c>
      <c r="O4" s="28" t="s">
        <v>41</v>
      </c>
      <c r="P4" s="28" t="s">
        <v>42</v>
      </c>
      <c r="Q4" s="28" t="s">
        <v>43</v>
      </c>
      <c r="R4" s="28" t="s">
        <v>44</v>
      </c>
      <c r="S4" s="28" t="s">
        <v>64</v>
      </c>
      <c r="T4" s="28" t="s">
        <v>65</v>
      </c>
    </row>
    <row r="5" spans="1:21">
      <c r="A5" s="6"/>
      <c r="B5" s="7" t="s">
        <v>25</v>
      </c>
      <c r="C5" s="7" t="s">
        <v>26</v>
      </c>
      <c r="D5" s="7" t="s">
        <v>26</v>
      </c>
      <c r="E5" s="7" t="s">
        <v>26</v>
      </c>
      <c r="F5" s="7" t="s">
        <v>27</v>
      </c>
      <c r="G5" s="7" t="s">
        <v>26</v>
      </c>
      <c r="H5" s="7" t="s">
        <v>26</v>
      </c>
      <c r="I5" s="7" t="s">
        <v>26</v>
      </c>
      <c r="J5" s="7" t="s">
        <v>26</v>
      </c>
      <c r="K5" s="7" t="s">
        <v>26</v>
      </c>
      <c r="L5" s="7" t="s">
        <v>26</v>
      </c>
      <c r="M5" s="7" t="s">
        <v>28</v>
      </c>
      <c r="N5" s="7" t="s">
        <v>28</v>
      </c>
      <c r="O5" s="7" t="s">
        <v>28</v>
      </c>
      <c r="P5" s="7" t="s">
        <v>28</v>
      </c>
      <c r="Q5" s="7" t="s">
        <v>28</v>
      </c>
      <c r="R5" s="7" t="s">
        <v>28</v>
      </c>
      <c r="S5" s="7" t="s">
        <v>26</v>
      </c>
      <c r="T5" s="7" t="s">
        <v>26</v>
      </c>
    </row>
    <row r="6" spans="1:21">
      <c r="B6" s="8" t="str">
        <f>IF(COUNTIF(転記作業用!A6:D6,"&lt;&gt;0")&gt;1,"",IF(転記作業用!E6=0,"-",転記作業用!E6))</f>
        <v>-</v>
      </c>
      <c r="C6" s="8" t="str">
        <f>IF(調査票!E23="","-",調査票!E23)</f>
        <v>-</v>
      </c>
      <c r="D6" s="8" t="str">
        <f>IF(調査票!J23="","-",調査票!J23)</f>
        <v>-</v>
      </c>
      <c r="E6" s="8" t="str">
        <f>IF(調査票!J24="","-",調査票!J24)</f>
        <v>-</v>
      </c>
      <c r="F6" s="8" t="str">
        <f>IF(COUNTIF(転記作業用!J6:K6,"&lt;&gt;0")&gt;1,"-",IF(転記作業用!L6=0,"-",転記作業用!L6))</f>
        <v>-</v>
      </c>
      <c r="G6" s="8" t="str">
        <f>IF($F$6=2,"*",IF(OR(調査票!E36&lt;&gt;"",調査票!E37&lt;&gt;""),調査票!E38,"-"))</f>
        <v>-</v>
      </c>
      <c r="H6" s="8" t="str">
        <f>IF($F$6=2,"*",IF(OR(調査票!H36&lt;&gt;"",調査票!H37&lt;&gt;""),調査票!H38,"-"))</f>
        <v>-</v>
      </c>
      <c r="I6" s="8" t="str">
        <f>IF($F$6=2,"*",IF(AND(調査票!E36="",調査票!E38=0),"-",IF(AND(調査票!E36="",調査票!E38&lt;&gt;0),0,調査票!E36)))</f>
        <v>-</v>
      </c>
      <c r="J6" s="8" t="str">
        <f>IF($F$6=2,"*",IF(AND(調査票!E37="",調査票!E38=0),"-",IF(AND(調査票!E37="",調査票!E38&lt;&gt;0),0,調査票!E37)))</f>
        <v>-</v>
      </c>
      <c r="K6" s="8" t="str">
        <f>IF($F$6=2,"*",IF(AND(調査票!H36="",調査票!H38=0),"-",IF(AND(調査票!H36="",調査票!H38&lt;&gt;0),0,調査票!H36)))</f>
        <v>-</v>
      </c>
      <c r="L6" s="8" t="str">
        <f>IF($F$6=2,"*",IF(AND(調査票!H37="",調査票!H38=0),"-",IF(AND(調査票!H37="",調査票!H38&lt;&gt;0),0,調査票!H37)))</f>
        <v>-</v>
      </c>
      <c r="M6" s="8" t="str">
        <f>IF(調査票!C42="","-",調査票!C42)</f>
        <v>-</v>
      </c>
      <c r="N6" s="8" t="str">
        <f>IF(調査票!C53="","-",調査票!C53)</f>
        <v>-</v>
      </c>
      <c r="O6" s="8" t="str">
        <f>IF(調査票!F59="","-",調査票!F59)</f>
        <v>-</v>
      </c>
      <c r="P6" s="8" t="str">
        <f>IF(調査票!F60="","-",調査票!F60)</f>
        <v>-</v>
      </c>
      <c r="Q6" s="8" t="str">
        <f>IF(調査票!F61="","-",調査票!F61)</f>
        <v>-</v>
      </c>
      <c r="R6" s="8" t="str">
        <f>IF(調査票!F62="","-",調査票!F62)</f>
        <v>-</v>
      </c>
      <c r="S6" s="8" t="str">
        <f>IF(調査票!E26="","-",調査票!E26)</f>
        <v>-</v>
      </c>
      <c r="T6" s="8" t="str">
        <f>IF(調査票!J26="","-",調査票!J26)</f>
        <v>-</v>
      </c>
      <c r="U6" s="31" t="str">
        <f>IF(OR(転記作業用!F6=1,転記作業用!M6=1),"回答エラーがあります。調査票シートを確認してください。","")</f>
        <v/>
      </c>
    </row>
  </sheetData>
  <sheetProtection sheet="1" objects="1" scenarios="1"/>
  <phoneticPr fontId="1"/>
  <conditionalFormatting sqref="U6">
    <cfRule type="containsText" dxfId="0" priority="1" operator="containsText" text="エラー">
      <formula>NOT(ISERROR(SEARCH("エラー",U6)))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A46D2-2218-4776-8EB6-A790B6FB5AB2}">
  <dimension ref="A1:AA6"/>
  <sheetViews>
    <sheetView workbookViewId="0">
      <selection activeCell="H4" sqref="H4"/>
    </sheetView>
  </sheetViews>
  <sheetFormatPr defaultRowHeight="18.75"/>
  <sheetData>
    <row r="1" spans="1:27">
      <c r="A1" t="s">
        <v>57</v>
      </c>
      <c r="J1" s="2"/>
      <c r="K1" s="2"/>
      <c r="L1" s="2"/>
      <c r="M1" s="2"/>
      <c r="P1" s="2"/>
      <c r="Q1" s="2"/>
      <c r="R1" s="2"/>
      <c r="S1" s="2"/>
      <c r="T1" s="2"/>
      <c r="U1" s="2"/>
    </row>
    <row r="2" spans="1:2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7" ht="49.5">
      <c r="A4" s="5" t="s">
        <v>19</v>
      </c>
      <c r="B4" s="5"/>
      <c r="C4" s="5"/>
      <c r="D4" s="5"/>
      <c r="E4" s="27" t="s">
        <v>47</v>
      </c>
      <c r="F4" s="29" t="s">
        <v>58</v>
      </c>
      <c r="G4" s="28" t="s">
        <v>50</v>
      </c>
      <c r="H4" s="28" t="s">
        <v>51</v>
      </c>
      <c r="I4" s="28" t="s">
        <v>52</v>
      </c>
      <c r="J4" s="28" t="s">
        <v>20</v>
      </c>
      <c r="K4" s="28"/>
      <c r="L4" s="27" t="s">
        <v>47</v>
      </c>
      <c r="M4" s="29" t="s">
        <v>58</v>
      </c>
      <c r="N4" s="5" t="s">
        <v>21</v>
      </c>
      <c r="O4" s="5" t="s">
        <v>22</v>
      </c>
      <c r="P4" s="28" t="s">
        <v>29</v>
      </c>
      <c r="Q4" s="28" t="s">
        <v>30</v>
      </c>
      <c r="R4" s="28" t="s">
        <v>31</v>
      </c>
      <c r="S4" s="28" t="s">
        <v>32</v>
      </c>
      <c r="T4" s="28" t="s">
        <v>23</v>
      </c>
      <c r="U4" s="28" t="s">
        <v>24</v>
      </c>
      <c r="V4" s="28" t="s">
        <v>41</v>
      </c>
      <c r="W4" s="28" t="s">
        <v>42</v>
      </c>
      <c r="X4" s="28" t="s">
        <v>43</v>
      </c>
      <c r="Y4" s="28" t="s">
        <v>44</v>
      </c>
      <c r="Z4" s="28" t="s">
        <v>64</v>
      </c>
      <c r="AA4" s="28" t="s">
        <v>65</v>
      </c>
    </row>
    <row r="5" spans="1:27">
      <c r="A5" s="7" t="s">
        <v>69</v>
      </c>
      <c r="B5" s="7" t="s">
        <v>70</v>
      </c>
      <c r="C5" s="7" t="s">
        <v>71</v>
      </c>
      <c r="D5" s="7" t="s">
        <v>72</v>
      </c>
      <c r="E5" s="26" t="s">
        <v>48</v>
      </c>
      <c r="F5" s="30"/>
      <c r="G5" s="7" t="s">
        <v>26</v>
      </c>
      <c r="H5" s="7" t="s">
        <v>26</v>
      </c>
      <c r="I5" s="7" t="s">
        <v>26</v>
      </c>
      <c r="J5" s="7" t="s">
        <v>73</v>
      </c>
      <c r="K5" s="7" t="s">
        <v>74</v>
      </c>
      <c r="L5" s="26" t="s">
        <v>49</v>
      </c>
      <c r="M5" s="30"/>
      <c r="N5" s="7" t="s">
        <v>26</v>
      </c>
      <c r="O5" s="7" t="s">
        <v>26</v>
      </c>
      <c r="P5" s="7" t="s">
        <v>26</v>
      </c>
      <c r="Q5" s="7" t="s">
        <v>26</v>
      </c>
      <c r="R5" s="7" t="s">
        <v>26</v>
      </c>
      <c r="S5" s="7" t="s">
        <v>26</v>
      </c>
      <c r="T5" s="7" t="s">
        <v>28</v>
      </c>
      <c r="U5" s="7" t="s">
        <v>28</v>
      </c>
      <c r="V5" s="7" t="s">
        <v>28</v>
      </c>
      <c r="W5" s="7" t="s">
        <v>28</v>
      </c>
      <c r="X5" s="7" t="s">
        <v>28</v>
      </c>
      <c r="Y5" s="7" t="s">
        <v>28</v>
      </c>
      <c r="Z5" s="7" t="s">
        <v>26</v>
      </c>
      <c r="AA5" s="7" t="s">
        <v>26</v>
      </c>
    </row>
    <row r="6" spans="1:27">
      <c r="A6" s="8">
        <f>IF(調査票!C10="○",1,0)</f>
        <v>0</v>
      </c>
      <c r="B6" s="8">
        <f>IF(調査票!C11="○",2,0)</f>
        <v>0</v>
      </c>
      <c r="C6" s="8">
        <f>IF(調査票!C12="○",3,0)</f>
        <v>0</v>
      </c>
      <c r="D6" s="8">
        <f>IF(調査票!C13="○",4,0)</f>
        <v>0</v>
      </c>
      <c r="E6" s="8">
        <f>SUM(A6:D6)</f>
        <v>0</v>
      </c>
      <c r="F6" s="8">
        <f>IF(COUNTIF(A6:D6,"&gt;0")&gt;1,1,0)</f>
        <v>0</v>
      </c>
      <c r="G6" s="8">
        <f>調査票!E23</f>
        <v>0</v>
      </c>
      <c r="H6" s="8">
        <f>調査票!J23</f>
        <v>0</v>
      </c>
      <c r="I6" s="8">
        <f>調査票!J24</f>
        <v>0</v>
      </c>
      <c r="J6" s="8">
        <f>IF(調査票!J28="○",1,0)</f>
        <v>0</v>
      </c>
      <c r="K6" s="8">
        <f>IF(調査票!J29="○",2,0)</f>
        <v>0</v>
      </c>
      <c r="L6" s="8">
        <f>SUM(J6:K6)</f>
        <v>0</v>
      </c>
      <c r="M6" s="8">
        <f>IF(COUNTIF(J6:K6,"&gt;0")&gt;1,1,0)</f>
        <v>0</v>
      </c>
      <c r="N6" s="8">
        <f>調査票!E38</f>
        <v>0</v>
      </c>
      <c r="O6" s="8">
        <f>調査票!H38</f>
        <v>0</v>
      </c>
      <c r="P6" s="8">
        <f>調査票!E36</f>
        <v>0</v>
      </c>
      <c r="Q6" s="8">
        <f>調査票!E37</f>
        <v>0</v>
      </c>
      <c r="R6" s="8">
        <f>調査票!H36</f>
        <v>0</v>
      </c>
      <c r="S6" s="8">
        <f>調査票!H37</f>
        <v>0</v>
      </c>
      <c r="T6" s="8">
        <f>調査票!C42</f>
        <v>0</v>
      </c>
      <c r="U6" s="8">
        <f>調査票!C53</f>
        <v>0</v>
      </c>
      <c r="V6" s="8">
        <f>調査票!F59</f>
        <v>0</v>
      </c>
      <c r="W6" s="8">
        <f>調査票!F60</f>
        <v>0</v>
      </c>
      <c r="X6" s="8">
        <f>調査票!F61</f>
        <v>0</v>
      </c>
      <c r="Y6" s="8">
        <f>調査票!F62</f>
        <v>0</v>
      </c>
      <c r="Z6" s="8">
        <f>調査票!E26</f>
        <v>0</v>
      </c>
      <c r="AA6" s="8">
        <f>調査票!J26</f>
        <v>0</v>
      </c>
    </row>
  </sheetData>
  <sheetProtection sheet="1" objects="1" scenarios="1"/>
  <phoneticPr fontId="1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調査票</vt:lpstr>
      <vt:lpstr>集計_訪問系（調査票から転記）</vt:lpstr>
      <vt:lpstr>転記作業用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2024-04-19T10:15:35Z</dcterms:created>
  <dcterms:modified xsi:type="dcterms:W3CDTF">2025-09-17T07:54:11Z</dcterms:modified>
</cp:coreProperties>
</file>